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30" windowHeight="8610" activeTab="2"/>
  </bookViews>
  <sheets>
    <sheet name="基礎材質" sheetId="1" r:id="rId1"/>
    <sheet name="縦圧縮" sheetId="2" r:id="rId2"/>
    <sheet name="表製作用" sheetId="3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G23" i="1"/>
  <c r="G22" i="1"/>
  <c r="G21" i="1"/>
  <c r="G20" i="1"/>
  <c r="G19" i="1"/>
  <c r="G18" i="1"/>
  <c r="G17" i="1"/>
  <c r="G16" i="1"/>
  <c r="G15" i="1"/>
  <c r="G14" i="1"/>
</calcChain>
</file>

<file path=xl/sharedStrings.xml><?xml version="1.0" encoding="utf-8"?>
<sst xmlns="http://schemas.openxmlformats.org/spreadsheetml/2006/main" count="137" uniqueCount="95">
  <si>
    <t>トドマツ</t>
    <phoneticPr fontId="1"/>
  </si>
  <si>
    <t>カラマツ</t>
    <phoneticPr fontId="1"/>
  </si>
  <si>
    <t>節径比</t>
    <rPh sb="0" eb="1">
      <t>フシ</t>
    </rPh>
    <rPh sb="1" eb="2">
      <t>ケイ</t>
    </rPh>
    <rPh sb="2" eb="3">
      <t>ヒ</t>
    </rPh>
    <phoneticPr fontId="1"/>
  </si>
  <si>
    <t>Efr</t>
    <phoneticPr fontId="1"/>
  </si>
  <si>
    <t>kg/m^3</t>
    <phoneticPr fontId="1"/>
  </si>
  <si>
    <t>Gpa</t>
    <phoneticPr fontId="1"/>
  </si>
  <si>
    <t>密度</t>
    <rPh sb="0" eb="2">
      <t>ミツド</t>
    </rPh>
    <phoneticPr fontId="1"/>
  </si>
  <si>
    <t>備考</t>
    <rPh sb="0" eb="2">
      <t>ビコウ</t>
    </rPh>
    <phoneticPr fontId="1"/>
  </si>
  <si>
    <t>集中</t>
    <rPh sb="0" eb="2">
      <t>シュウチュウ</t>
    </rPh>
    <phoneticPr fontId="1"/>
  </si>
  <si>
    <t>ラミナ材質</t>
    <rPh sb="3" eb="5">
      <t>ザイシツ</t>
    </rPh>
    <phoneticPr fontId="1"/>
  </si>
  <si>
    <t>EL</t>
    <phoneticPr fontId="1"/>
  </si>
  <si>
    <t>年輪幅</t>
    <rPh sb="0" eb="2">
      <t>ネンリン</t>
    </rPh>
    <rPh sb="2" eb="3">
      <t>ハバ</t>
    </rPh>
    <phoneticPr fontId="1"/>
  </si>
  <si>
    <t>mm</t>
    <phoneticPr fontId="1"/>
  </si>
  <si>
    <t>あて</t>
    <phoneticPr fontId="1"/>
  </si>
  <si>
    <t>心材</t>
    <rPh sb="0" eb="2">
      <t>シンザイ</t>
    </rPh>
    <phoneticPr fontId="1"/>
  </si>
  <si>
    <t>ねじれ</t>
    <phoneticPr fontId="1"/>
  </si>
  <si>
    <t>節多い、そり</t>
    <rPh sb="0" eb="1">
      <t>フシ</t>
    </rPh>
    <rPh sb="1" eb="2">
      <t>オオ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</si>
  <si>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心材</t>
    </r>
    <r>
      <rPr>
        <sz val="11"/>
        <color theme="1"/>
        <rFont val="ＭＳ Ｐゴシック"/>
        <family val="2"/>
        <charset val="128"/>
        <scheme val="minor"/>
      </rPr>
      <t>、節多い、ねじれ</t>
    </r>
    <rPh sb="0" eb="2">
      <t>シンザイ</t>
    </rPh>
    <rPh sb="3" eb="4">
      <t>フシ</t>
    </rPh>
    <rPh sb="4" eb="5">
      <t>オオ</t>
    </rPh>
    <phoneticPr fontId="1"/>
  </si>
  <si>
    <t>Ec(Gpa)</t>
    <phoneticPr fontId="1"/>
  </si>
  <si>
    <t>σep(Mpa)</t>
    <phoneticPr fontId="1"/>
  </si>
  <si>
    <t>全区間</t>
    <rPh sb="0" eb="3">
      <t>ゼンクカン</t>
    </rPh>
    <phoneticPr fontId="1"/>
  </si>
  <si>
    <t>150mm</t>
    <phoneticPr fontId="1"/>
  </si>
  <si>
    <t>25mm</t>
    <phoneticPr fontId="1"/>
  </si>
  <si>
    <t>圧縮強さ    (MPa)</t>
    <rPh sb="0" eb="2">
      <t>アッシュク</t>
    </rPh>
    <rPh sb="2" eb="3">
      <t>ツヨ</t>
    </rPh>
    <phoneticPr fontId="1"/>
  </si>
  <si>
    <t>外カラ</t>
    <rPh sb="0" eb="1">
      <t>ソト</t>
    </rPh>
    <phoneticPr fontId="1"/>
  </si>
  <si>
    <t>外トド</t>
    <rPh sb="0" eb="1">
      <t>ソト</t>
    </rPh>
    <phoneticPr fontId="1"/>
  </si>
  <si>
    <t>外カラマツ</t>
    <rPh sb="0" eb="1">
      <t>ソト</t>
    </rPh>
    <phoneticPr fontId="1"/>
  </si>
  <si>
    <t>外トドマツ</t>
    <rPh sb="0" eb="1">
      <t>ソト</t>
    </rPh>
    <phoneticPr fontId="1"/>
  </si>
  <si>
    <t>H(mm)</t>
    <phoneticPr fontId="1"/>
  </si>
  <si>
    <t>B(mm)</t>
    <phoneticPr fontId="1"/>
  </si>
  <si>
    <t>L(mm)</t>
    <phoneticPr fontId="1"/>
  </si>
  <si>
    <t>W(g)</t>
    <phoneticPr fontId="1"/>
  </si>
  <si>
    <t>中立軸計算</t>
    <rPh sb="0" eb="2">
      <t>チュウリツ</t>
    </rPh>
    <rPh sb="2" eb="3">
      <t>ジク</t>
    </rPh>
    <rPh sb="3" eb="5">
      <t>ケイサン</t>
    </rPh>
    <phoneticPr fontId="1"/>
  </si>
  <si>
    <t>外層カラマツ</t>
    <rPh sb="0" eb="2">
      <t>ガイソウ</t>
    </rPh>
    <phoneticPr fontId="1"/>
  </si>
  <si>
    <t>外層トドマツ</t>
    <rPh sb="0" eb="2">
      <t>ガイソウ</t>
    </rPh>
    <phoneticPr fontId="1"/>
  </si>
  <si>
    <t>水平積層</t>
    <rPh sb="0" eb="2">
      <t>スイヘイ</t>
    </rPh>
    <rPh sb="2" eb="4">
      <t>セキソウ</t>
    </rPh>
    <phoneticPr fontId="1"/>
  </si>
  <si>
    <t>垂直積層</t>
    <rPh sb="0" eb="2">
      <t>スイチョク</t>
    </rPh>
    <rPh sb="2" eb="4">
      <t>セキソウ</t>
    </rPh>
    <phoneticPr fontId="1"/>
  </si>
  <si>
    <t>中立軸λ</t>
    <rPh sb="0" eb="2">
      <t>チュウリツ</t>
    </rPh>
    <rPh sb="2" eb="3">
      <t>ジク</t>
    </rPh>
    <phoneticPr fontId="1"/>
  </si>
  <si>
    <t>Ecal</t>
    <phoneticPr fontId="1"/>
  </si>
  <si>
    <t>Eexp(=Es)</t>
    <phoneticPr fontId="1"/>
  </si>
  <si>
    <t>曲げ破壊試験</t>
    <rPh sb="0" eb="1">
      <t>マ</t>
    </rPh>
    <rPh sb="2" eb="4">
      <t>ハカイ</t>
    </rPh>
    <rPh sb="4" eb="6">
      <t>シケン</t>
    </rPh>
    <phoneticPr fontId="1"/>
  </si>
  <si>
    <t>E</t>
    <phoneticPr fontId="1"/>
  </si>
  <si>
    <t>MOR</t>
    <phoneticPr fontId="1"/>
  </si>
  <si>
    <t>σp</t>
    <phoneticPr fontId="1"/>
  </si>
  <si>
    <t>MPa</t>
    <phoneticPr fontId="1"/>
  </si>
  <si>
    <t>GPa</t>
    <phoneticPr fontId="1"/>
  </si>
  <si>
    <t>集成材外縁</t>
    <rPh sb="0" eb="3">
      <t>シュウセイザイ</t>
    </rPh>
    <rPh sb="3" eb="5">
      <t>ガイエン</t>
    </rPh>
    <phoneticPr fontId="1"/>
  </si>
  <si>
    <t>集成材内部</t>
    <rPh sb="0" eb="3">
      <t>シュウセイザイ</t>
    </rPh>
    <rPh sb="3" eb="5">
      <t>ナイブ</t>
    </rPh>
    <phoneticPr fontId="1"/>
  </si>
  <si>
    <t>τ</t>
    <phoneticPr fontId="1"/>
  </si>
  <si>
    <t>木破率</t>
    <rPh sb="0" eb="1">
      <t>モク</t>
    </rPh>
    <rPh sb="1" eb="2">
      <t>ハ</t>
    </rPh>
    <rPh sb="2" eb="3">
      <t>リツ</t>
    </rPh>
    <phoneticPr fontId="1"/>
  </si>
  <si>
    <t>％</t>
    <phoneticPr fontId="1"/>
  </si>
  <si>
    <r>
      <t>E</t>
    </r>
    <r>
      <rPr>
        <sz val="9"/>
        <color theme="1"/>
        <rFont val="ＭＳ Ｐゴシック"/>
        <family val="3"/>
        <charset val="128"/>
        <scheme val="minor"/>
      </rPr>
      <t>fl</t>
    </r>
    <phoneticPr fontId="1"/>
  </si>
  <si>
    <r>
      <t>E</t>
    </r>
    <r>
      <rPr>
        <sz val="9"/>
        <color theme="1"/>
        <rFont val="ＭＳ Ｐゴシック"/>
        <family val="3"/>
        <charset val="128"/>
        <scheme val="minor"/>
      </rPr>
      <t>f-b</t>
    </r>
    <phoneticPr fontId="1"/>
  </si>
  <si>
    <r>
      <t>E</t>
    </r>
    <r>
      <rPr>
        <sz val="9"/>
        <color theme="1"/>
        <rFont val="ＭＳ Ｐゴシック"/>
        <family val="3"/>
        <charset val="128"/>
        <scheme val="minor"/>
      </rPr>
      <t>L</t>
    </r>
    <phoneticPr fontId="1"/>
  </si>
  <si>
    <r>
      <t>E</t>
    </r>
    <r>
      <rPr>
        <sz val="9"/>
        <color theme="1"/>
        <rFont val="ＭＳ Ｐゴシック"/>
        <family val="3"/>
        <charset val="128"/>
        <scheme val="minor"/>
      </rPr>
      <t>S</t>
    </r>
    <phoneticPr fontId="1"/>
  </si>
  <si>
    <t>GPa</t>
    <phoneticPr fontId="1"/>
  </si>
  <si>
    <t>接着層せん断試験</t>
    <rPh sb="0" eb="2">
      <t>セッチャク</t>
    </rPh>
    <rPh sb="2" eb="3">
      <t>ソウ</t>
    </rPh>
    <rPh sb="5" eb="6">
      <t>ダン</t>
    </rPh>
    <rPh sb="6" eb="8">
      <t>シケン</t>
    </rPh>
    <phoneticPr fontId="1"/>
  </si>
  <si>
    <t>縦圧縮試験</t>
    <rPh sb="0" eb="1">
      <t>タテ</t>
    </rPh>
    <rPh sb="1" eb="3">
      <t>アッシュク</t>
    </rPh>
    <rPh sb="3" eb="5">
      <t>シケン</t>
    </rPh>
    <phoneticPr fontId="1"/>
  </si>
  <si>
    <t>1(L4vsA6)</t>
    <phoneticPr fontId="1"/>
  </si>
  <si>
    <t>2(A6vsA4)</t>
    <phoneticPr fontId="1"/>
  </si>
  <si>
    <t>3(A4vsA1)</t>
    <phoneticPr fontId="1"/>
  </si>
  <si>
    <t>4(A1vsL5)</t>
    <phoneticPr fontId="1"/>
  </si>
  <si>
    <t>1(A9vsL3)</t>
    <phoneticPr fontId="1"/>
  </si>
  <si>
    <t>2(L3vsL7)</t>
    <phoneticPr fontId="1"/>
  </si>
  <si>
    <t>3(L7vsL8)</t>
    <phoneticPr fontId="1"/>
  </si>
  <si>
    <t>4(L8vsA10)</t>
    <phoneticPr fontId="1"/>
  </si>
  <si>
    <t>L4</t>
    <phoneticPr fontId="1"/>
  </si>
  <si>
    <t>A6</t>
    <phoneticPr fontId="1"/>
  </si>
  <si>
    <t>A4</t>
    <phoneticPr fontId="1"/>
  </si>
  <si>
    <t>A1</t>
    <phoneticPr fontId="1"/>
  </si>
  <si>
    <t>L5</t>
    <phoneticPr fontId="1"/>
  </si>
  <si>
    <t>外層カラマツ</t>
    <rPh sb="0" eb="2">
      <t>ガイソウ</t>
    </rPh>
    <phoneticPr fontId="1"/>
  </si>
  <si>
    <t>ラミナ配列</t>
    <rPh sb="3" eb="5">
      <t>ハイレツ</t>
    </rPh>
    <phoneticPr fontId="1"/>
  </si>
  <si>
    <t>試験体No.</t>
    <rPh sb="0" eb="2">
      <t>シケン</t>
    </rPh>
    <rPh sb="2" eb="3">
      <t>タイ</t>
    </rPh>
    <phoneticPr fontId="1"/>
  </si>
  <si>
    <t>接着層　　　　せん断試験</t>
    <rPh sb="0" eb="2">
      <t>セッチャク</t>
    </rPh>
    <rPh sb="2" eb="3">
      <t>ソウ</t>
    </rPh>
    <rPh sb="9" eb="10">
      <t>ダン</t>
    </rPh>
    <rPh sb="10" eb="12">
      <t>シケン</t>
    </rPh>
    <phoneticPr fontId="1"/>
  </si>
  <si>
    <t>曲げ剛性試験</t>
    <rPh sb="0" eb="1">
      <t>マ</t>
    </rPh>
    <rPh sb="2" eb="4">
      <t>ゴウセイ</t>
    </rPh>
    <rPh sb="4" eb="6">
      <t>シケン</t>
    </rPh>
    <phoneticPr fontId="1"/>
  </si>
  <si>
    <t>集成材試験(曲げ系)</t>
    <rPh sb="0" eb="3">
      <t>シュウセイザイ</t>
    </rPh>
    <rPh sb="3" eb="5">
      <t>シケン</t>
    </rPh>
    <rPh sb="6" eb="7">
      <t>マ</t>
    </rPh>
    <rPh sb="8" eb="9">
      <t>ケイ</t>
    </rPh>
    <phoneticPr fontId="1"/>
  </si>
  <si>
    <t>ラミナNo.</t>
    <phoneticPr fontId="1"/>
  </si>
  <si>
    <t>最大(※)</t>
    <rPh sb="0" eb="2">
      <t>サイダイ</t>
    </rPh>
    <phoneticPr fontId="1"/>
  </si>
  <si>
    <t>※ラミナ幅情報なしにつき、最大節径をそのまま表記</t>
    <rPh sb="4" eb="5">
      <t>フク</t>
    </rPh>
    <rPh sb="5" eb="7">
      <t>ジョウホウ</t>
    </rPh>
    <rPh sb="13" eb="15">
      <t>サイダイ</t>
    </rPh>
    <rPh sb="15" eb="16">
      <t>フシ</t>
    </rPh>
    <rPh sb="16" eb="17">
      <t>ケイ</t>
    </rPh>
    <rPh sb="22" eb="24">
      <t>ヒョウキ</t>
    </rPh>
    <phoneticPr fontId="1"/>
  </si>
  <si>
    <t>集成材完成品寸法</t>
    <rPh sb="0" eb="3">
      <t>シュウセイザイ</t>
    </rPh>
    <rPh sb="3" eb="6">
      <t>カンセイヒン</t>
    </rPh>
    <rPh sb="6" eb="8">
      <t>スンポウ</t>
    </rPh>
    <phoneticPr fontId="1"/>
  </si>
  <si>
    <t>あて</t>
    <phoneticPr fontId="1"/>
  </si>
  <si>
    <t>心もち、ねじれ</t>
    <rPh sb="0" eb="1">
      <t>シン</t>
    </rPh>
    <phoneticPr fontId="1"/>
  </si>
  <si>
    <t>小あて</t>
  </si>
  <si>
    <t>小あて</t>
    <rPh sb="0" eb="1">
      <t>ショウ</t>
    </rPh>
    <phoneticPr fontId="1"/>
  </si>
  <si>
    <t>△(？) 、小あて</t>
    <rPh sb="6" eb="7">
      <t>ショウ</t>
    </rPh>
    <phoneticPr fontId="1"/>
  </si>
  <si>
    <t>反り、はがれ(はがれ部位は心持ち)</t>
    <rPh sb="0" eb="1">
      <t>ソ</t>
    </rPh>
    <rPh sb="10" eb="12">
      <t>ブイ</t>
    </rPh>
    <rPh sb="13" eb="14">
      <t>シン</t>
    </rPh>
    <rPh sb="14" eb="15">
      <t>モ</t>
    </rPh>
    <phoneticPr fontId="1"/>
  </si>
  <si>
    <t>A9</t>
    <phoneticPr fontId="1"/>
  </si>
  <si>
    <t>L3</t>
    <phoneticPr fontId="1"/>
  </si>
  <si>
    <t>L7</t>
    <phoneticPr fontId="1"/>
  </si>
  <si>
    <t>L8</t>
    <phoneticPr fontId="1"/>
  </si>
  <si>
    <t>A10</t>
    <phoneticPr fontId="1"/>
  </si>
  <si>
    <t>σep(MPa)</t>
    <phoneticPr fontId="1"/>
  </si>
  <si>
    <t>Ec(GPa)</t>
    <phoneticPr fontId="1"/>
  </si>
  <si>
    <t>GPa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</si>
</sst>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 diagonalUp="1" diagonalDown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 diagonalUp="1"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4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" xfId="0" applyFill="1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0" xfId="0" applyBorder="1">
      <alignment vertical="center"/>
    </xf>
    <xf numFmtId="0" fontId="0" fillId="0" borderId="21" xfId="0" applyBorder="1">
      <alignment vertical="center"/>
    </xf>
    <xf numFmtId="0" fontId="0" fillId="0" borderId="19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0" xfId="0" applyBorder="1">
      <alignment vertical="center"/>
    </xf>
    <xf numFmtId="0" fontId="0" fillId="0" borderId="0" xfId="0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0" fillId="0" borderId="35" xfId="0" applyBorder="1">
      <alignment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0" fillId="0" borderId="47" xfId="0" applyBorder="1">
      <alignment vertical="center"/>
    </xf>
    <xf numFmtId="0" fontId="0" fillId="0" borderId="48" xfId="0" applyBorder="1">
      <alignment vertical="center"/>
    </xf>
    <xf numFmtId="0" fontId="0" fillId="0" borderId="49" xfId="0" applyBorder="1">
      <alignment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56" xfId="0" applyBorder="1">
      <alignment vertical="center"/>
    </xf>
    <xf numFmtId="0" fontId="0" fillId="0" borderId="57" xfId="0" applyBorder="1">
      <alignment vertical="center"/>
    </xf>
    <xf numFmtId="0" fontId="0" fillId="0" borderId="44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58" xfId="0" applyBorder="1">
      <alignment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0" fillId="0" borderId="44" xfId="0" applyBorder="1">
      <alignment vertical="center"/>
    </xf>
    <xf numFmtId="0" fontId="3" fillId="0" borderId="45" xfId="0" applyFont="1" applyBorder="1">
      <alignment vertical="center"/>
    </xf>
    <xf numFmtId="0" fontId="2" fillId="0" borderId="45" xfId="0" applyFont="1" applyBorder="1">
      <alignment vertical="center"/>
    </xf>
    <xf numFmtId="0" fontId="0" fillId="0" borderId="12" xfId="0" applyBorder="1">
      <alignment vertical="center"/>
    </xf>
    <xf numFmtId="0" fontId="0" fillId="0" borderId="10" xfId="0" applyBorder="1">
      <alignment vertical="center"/>
    </xf>
    <xf numFmtId="0" fontId="0" fillId="0" borderId="60" xfId="0" applyBorder="1">
      <alignment vertical="center"/>
    </xf>
    <xf numFmtId="0" fontId="0" fillId="0" borderId="61" xfId="0" applyBorder="1">
      <alignment vertical="center"/>
    </xf>
    <xf numFmtId="0" fontId="0" fillId="0" borderId="62" xfId="0" applyBorder="1">
      <alignment vertical="center"/>
    </xf>
    <xf numFmtId="0" fontId="3" fillId="0" borderId="15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3" fillId="0" borderId="14" xfId="0" applyFont="1" applyFill="1" applyBorder="1">
      <alignment vertical="center"/>
    </xf>
    <xf numFmtId="0" fontId="0" fillId="0" borderId="2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63" xfId="0" applyFill="1" applyBorder="1">
      <alignment vertical="center"/>
    </xf>
    <xf numFmtId="0" fontId="0" fillId="0" borderId="2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50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0" fontId="3" fillId="0" borderId="64" xfId="0" applyFont="1" applyFill="1" applyBorder="1" applyAlignment="1">
      <alignment horizontal="center" vertical="center"/>
    </xf>
    <xf numFmtId="0" fontId="3" fillId="0" borderId="65" xfId="0" applyFont="1" applyFill="1" applyBorder="1" applyAlignment="1">
      <alignment horizontal="center" vertical="center"/>
    </xf>
    <xf numFmtId="0" fontId="3" fillId="0" borderId="66" xfId="0" applyFont="1" applyFill="1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トドマツ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密度</c:v>
          </c:tx>
          <c:invertIfNegative val="0"/>
          <c:val>
            <c:numRef>
              <c:f>基礎材質!$F$4:$F$13</c:f>
              <c:numCache>
                <c:formatCode>General</c:formatCode>
                <c:ptCount val="10"/>
                <c:pt idx="0">
                  <c:v>324</c:v>
                </c:pt>
                <c:pt idx="1">
                  <c:v>371</c:v>
                </c:pt>
                <c:pt idx="2">
                  <c:v>414</c:v>
                </c:pt>
                <c:pt idx="3">
                  <c:v>344</c:v>
                </c:pt>
                <c:pt idx="4">
                  <c:v>330</c:v>
                </c:pt>
                <c:pt idx="5">
                  <c:v>333</c:v>
                </c:pt>
                <c:pt idx="6">
                  <c:v>410</c:v>
                </c:pt>
                <c:pt idx="7">
                  <c:v>440</c:v>
                </c:pt>
                <c:pt idx="8">
                  <c:v>315</c:v>
                </c:pt>
                <c:pt idx="9">
                  <c:v>335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654080"/>
        <c:axId val="54656000"/>
      </c:barChart>
      <c:catAx>
        <c:axId val="5465408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54656000"/>
        <c:crosses val="autoZero"/>
        <c:auto val="1"/>
        <c:lblAlgn val="ctr"/>
        <c:lblOffset val="100"/>
        <c:noMultiLvlLbl val="0"/>
      </c:catAx>
      <c:valAx>
        <c:axId val="54656000"/>
        <c:scaling>
          <c:orientation val="minMax"/>
          <c:max val="50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ja-JP"/>
          </a:p>
        </c:txPr>
        <c:crossAx val="54654080"/>
        <c:crosses val="autoZero"/>
        <c:crossBetween val="between"/>
        <c:majorUnit val="100"/>
        <c:minorUnit val="1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カラマツ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基礎材質!$F$14:$F$23</c:f>
              <c:numCache>
                <c:formatCode>General</c:formatCode>
                <c:ptCount val="10"/>
                <c:pt idx="0">
                  <c:v>469</c:v>
                </c:pt>
                <c:pt idx="1">
                  <c:v>461</c:v>
                </c:pt>
                <c:pt idx="2">
                  <c:v>520</c:v>
                </c:pt>
                <c:pt idx="3">
                  <c:v>469</c:v>
                </c:pt>
                <c:pt idx="4">
                  <c:v>504</c:v>
                </c:pt>
                <c:pt idx="5">
                  <c:v>463</c:v>
                </c:pt>
                <c:pt idx="6">
                  <c:v>527</c:v>
                </c:pt>
                <c:pt idx="7">
                  <c:v>485</c:v>
                </c:pt>
                <c:pt idx="8">
                  <c:v>498</c:v>
                </c:pt>
                <c:pt idx="9">
                  <c:v>489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751232"/>
        <c:axId val="54753152"/>
      </c:barChart>
      <c:catAx>
        <c:axId val="54751232"/>
        <c:scaling>
          <c:orientation val="minMax"/>
        </c:scaling>
        <c:delete val="0"/>
        <c:axPos val="b"/>
        <c:majorTickMark val="out"/>
        <c:minorTickMark val="none"/>
        <c:tickLblPos val="nextTo"/>
        <c:crossAx val="54753152"/>
        <c:crosses val="autoZero"/>
        <c:auto val="1"/>
        <c:lblAlgn val="ctr"/>
        <c:lblOffset val="100"/>
        <c:noMultiLvlLbl val="0"/>
      </c:catAx>
      <c:valAx>
        <c:axId val="547531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 altLang="en-US"/>
                  <a:t>密度</a:t>
                </a:r>
                <a:r>
                  <a:rPr lang="en-US" altLang="ja-JP"/>
                  <a:t>(kg/m^3)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54751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トドマツ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EL</c:v>
          </c:tx>
          <c:invertIfNegative val="0"/>
          <c:val>
            <c:numRef>
              <c:f>基礎材質!$H$4:$H$13</c:f>
              <c:numCache>
                <c:formatCode>General</c:formatCode>
                <c:ptCount val="10"/>
                <c:pt idx="0">
                  <c:v>7.29</c:v>
                </c:pt>
                <c:pt idx="1">
                  <c:v>9.57</c:v>
                </c:pt>
                <c:pt idx="2">
                  <c:v>9.14</c:v>
                </c:pt>
                <c:pt idx="3">
                  <c:v>6.26</c:v>
                </c:pt>
                <c:pt idx="4">
                  <c:v>8.19</c:v>
                </c:pt>
                <c:pt idx="5">
                  <c:v>7.99</c:v>
                </c:pt>
                <c:pt idx="6">
                  <c:v>9.6300000000000008</c:v>
                </c:pt>
                <c:pt idx="7">
                  <c:v>7.4</c:v>
                </c:pt>
                <c:pt idx="8">
                  <c:v>7.11</c:v>
                </c:pt>
                <c:pt idx="9">
                  <c:v>6.78</c:v>
                </c:pt>
              </c:numCache>
            </c:numRef>
          </c:val>
        </c:ser>
        <c:ser>
          <c:idx val="1"/>
          <c:order val="1"/>
          <c:tx>
            <c:v>Efr</c:v>
          </c:tx>
          <c:invertIfNegative val="0"/>
          <c:val>
            <c:numRef>
              <c:f>基礎材質!$I$4:$I$13</c:f>
              <c:numCache>
                <c:formatCode>General</c:formatCode>
                <c:ptCount val="10"/>
                <c:pt idx="0">
                  <c:v>7.99</c:v>
                </c:pt>
                <c:pt idx="1">
                  <c:v>10.1</c:v>
                </c:pt>
                <c:pt idx="2">
                  <c:v>10.14</c:v>
                </c:pt>
                <c:pt idx="3">
                  <c:v>6.85</c:v>
                </c:pt>
                <c:pt idx="4">
                  <c:v>8.35</c:v>
                </c:pt>
                <c:pt idx="5">
                  <c:v>7.91</c:v>
                </c:pt>
                <c:pt idx="6">
                  <c:v>10</c:v>
                </c:pt>
                <c:pt idx="7">
                  <c:v>7.92</c:v>
                </c:pt>
                <c:pt idx="8">
                  <c:v>7.42</c:v>
                </c:pt>
                <c:pt idx="9">
                  <c:v>7.18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123968"/>
        <c:axId val="55125888"/>
      </c:barChart>
      <c:catAx>
        <c:axId val="55123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5125888"/>
        <c:crosses val="autoZero"/>
        <c:auto val="1"/>
        <c:lblAlgn val="ctr"/>
        <c:lblOffset val="100"/>
        <c:noMultiLvlLbl val="0"/>
      </c:catAx>
      <c:valAx>
        <c:axId val="551258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 altLang="en-US"/>
                  <a:t>ヤング率</a:t>
                </a:r>
                <a:r>
                  <a:rPr lang="en-US" altLang="ja-JP"/>
                  <a:t>(GPa)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ja-JP"/>
          </a:p>
        </c:txPr>
        <c:crossAx val="551239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カラマツ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EL</c:v>
          </c:tx>
          <c:invertIfNegative val="0"/>
          <c:val>
            <c:numRef>
              <c:f>基礎材質!$H$14:$H$23</c:f>
              <c:numCache>
                <c:formatCode>General</c:formatCode>
                <c:ptCount val="10"/>
                <c:pt idx="0">
                  <c:v>10.1</c:v>
                </c:pt>
                <c:pt idx="1">
                  <c:v>9.24</c:v>
                </c:pt>
                <c:pt idx="2">
                  <c:v>9.98</c:v>
                </c:pt>
                <c:pt idx="3">
                  <c:v>10.5</c:v>
                </c:pt>
                <c:pt idx="4">
                  <c:v>13.7</c:v>
                </c:pt>
                <c:pt idx="5">
                  <c:v>8.9</c:v>
                </c:pt>
                <c:pt idx="6">
                  <c:v>11.7</c:v>
                </c:pt>
                <c:pt idx="7">
                  <c:v>9.77</c:v>
                </c:pt>
                <c:pt idx="8">
                  <c:v>12.4</c:v>
                </c:pt>
                <c:pt idx="9">
                  <c:v>9.24</c:v>
                </c:pt>
              </c:numCache>
            </c:numRef>
          </c:val>
        </c:ser>
        <c:ser>
          <c:idx val="1"/>
          <c:order val="1"/>
          <c:tx>
            <c:v>Efr</c:v>
          </c:tx>
          <c:invertIfNegative val="0"/>
          <c:val>
            <c:numRef>
              <c:f>基礎材質!$I$14:$I$23</c:f>
              <c:numCache>
                <c:formatCode>General</c:formatCode>
                <c:ptCount val="10"/>
                <c:pt idx="0">
                  <c:v>10.7</c:v>
                </c:pt>
                <c:pt idx="1">
                  <c:v>9.6</c:v>
                </c:pt>
                <c:pt idx="2">
                  <c:v>10.6</c:v>
                </c:pt>
                <c:pt idx="3">
                  <c:v>10.6</c:v>
                </c:pt>
                <c:pt idx="4">
                  <c:v>11.9</c:v>
                </c:pt>
                <c:pt idx="5">
                  <c:v>8.94</c:v>
                </c:pt>
                <c:pt idx="6">
                  <c:v>9.99</c:v>
                </c:pt>
                <c:pt idx="7">
                  <c:v>10.7</c:v>
                </c:pt>
                <c:pt idx="8">
                  <c:v>8.61</c:v>
                </c:pt>
                <c:pt idx="9">
                  <c:v>9.58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152640"/>
        <c:axId val="57154176"/>
      </c:barChart>
      <c:catAx>
        <c:axId val="57152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7154176"/>
        <c:crosses val="autoZero"/>
        <c:auto val="1"/>
        <c:lblAlgn val="ctr"/>
        <c:lblOffset val="100"/>
        <c:noMultiLvlLbl val="0"/>
      </c:catAx>
      <c:valAx>
        <c:axId val="571541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 altLang="en-US"/>
                  <a:t>ヤング率</a:t>
                </a:r>
                <a:r>
                  <a:rPr lang="en-US" altLang="ja-JP"/>
                  <a:t>(GPa)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ja-JP"/>
          </a:p>
        </c:txPr>
        <c:crossAx val="571526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トドマツ</c:v>
          </c:tx>
          <c:spPr>
            <a:ln w="19050">
              <a:noFill/>
            </a:ln>
          </c:spPr>
          <c:xVal>
            <c:numRef>
              <c:f>基礎材質!$H$4:$H$13</c:f>
              <c:numCache>
                <c:formatCode>General</c:formatCode>
                <c:ptCount val="10"/>
                <c:pt idx="0">
                  <c:v>7.29</c:v>
                </c:pt>
                <c:pt idx="1">
                  <c:v>9.57</c:v>
                </c:pt>
                <c:pt idx="2">
                  <c:v>9.14</c:v>
                </c:pt>
                <c:pt idx="3">
                  <c:v>6.26</c:v>
                </c:pt>
                <c:pt idx="4">
                  <c:v>8.19</c:v>
                </c:pt>
                <c:pt idx="5">
                  <c:v>7.99</c:v>
                </c:pt>
                <c:pt idx="6">
                  <c:v>9.6300000000000008</c:v>
                </c:pt>
                <c:pt idx="7">
                  <c:v>7.4</c:v>
                </c:pt>
                <c:pt idx="8">
                  <c:v>7.11</c:v>
                </c:pt>
                <c:pt idx="9">
                  <c:v>6.78</c:v>
                </c:pt>
              </c:numCache>
            </c:numRef>
          </c:xVal>
          <c:yVal>
            <c:numRef>
              <c:f>基礎材質!$I$4:$I$13</c:f>
              <c:numCache>
                <c:formatCode>General</c:formatCode>
                <c:ptCount val="10"/>
                <c:pt idx="0">
                  <c:v>7.99</c:v>
                </c:pt>
                <c:pt idx="1">
                  <c:v>10.1</c:v>
                </c:pt>
                <c:pt idx="2">
                  <c:v>10.14</c:v>
                </c:pt>
                <c:pt idx="3">
                  <c:v>6.85</c:v>
                </c:pt>
                <c:pt idx="4">
                  <c:v>8.35</c:v>
                </c:pt>
                <c:pt idx="5">
                  <c:v>7.91</c:v>
                </c:pt>
                <c:pt idx="6">
                  <c:v>10</c:v>
                </c:pt>
                <c:pt idx="7">
                  <c:v>7.92</c:v>
                </c:pt>
                <c:pt idx="8">
                  <c:v>7.42</c:v>
                </c:pt>
                <c:pt idx="9">
                  <c:v>7.18</c:v>
                </c:pt>
              </c:numCache>
            </c:numRef>
          </c:yVal>
          <c:smooth val="0"/>
        </c:ser>
        <c:ser>
          <c:idx val="1"/>
          <c:order val="1"/>
          <c:tx>
            <c:v>カラマツ</c:v>
          </c:tx>
          <c:spPr>
            <a:ln w="19050">
              <a:noFill/>
            </a:ln>
          </c:spPr>
          <c:xVal>
            <c:numRef>
              <c:f>基礎材質!$H$14:$H$23</c:f>
              <c:numCache>
                <c:formatCode>General</c:formatCode>
                <c:ptCount val="10"/>
                <c:pt idx="0">
                  <c:v>10.1</c:v>
                </c:pt>
                <c:pt idx="1">
                  <c:v>9.24</c:v>
                </c:pt>
                <c:pt idx="2">
                  <c:v>9.98</c:v>
                </c:pt>
                <c:pt idx="3">
                  <c:v>10.5</c:v>
                </c:pt>
                <c:pt idx="4">
                  <c:v>13.7</c:v>
                </c:pt>
                <c:pt idx="5">
                  <c:v>8.9</c:v>
                </c:pt>
                <c:pt idx="6">
                  <c:v>11.7</c:v>
                </c:pt>
                <c:pt idx="7">
                  <c:v>9.77</c:v>
                </c:pt>
                <c:pt idx="8">
                  <c:v>12.4</c:v>
                </c:pt>
                <c:pt idx="9">
                  <c:v>9.24</c:v>
                </c:pt>
              </c:numCache>
            </c:numRef>
          </c:xVal>
          <c:yVal>
            <c:numRef>
              <c:f>基礎材質!$I$14:$I$23</c:f>
              <c:numCache>
                <c:formatCode>General</c:formatCode>
                <c:ptCount val="10"/>
                <c:pt idx="0">
                  <c:v>10.7</c:v>
                </c:pt>
                <c:pt idx="1">
                  <c:v>9.6</c:v>
                </c:pt>
                <c:pt idx="2">
                  <c:v>10.6</c:v>
                </c:pt>
                <c:pt idx="3">
                  <c:v>10.6</c:v>
                </c:pt>
                <c:pt idx="4">
                  <c:v>11.9</c:v>
                </c:pt>
                <c:pt idx="5">
                  <c:v>8.94</c:v>
                </c:pt>
                <c:pt idx="6">
                  <c:v>9.99</c:v>
                </c:pt>
                <c:pt idx="7">
                  <c:v>10.7</c:v>
                </c:pt>
                <c:pt idx="8">
                  <c:v>8.61</c:v>
                </c:pt>
                <c:pt idx="9">
                  <c:v>9.58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738688"/>
        <c:axId val="103191680"/>
      </c:scatterChart>
      <c:valAx>
        <c:axId val="96738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altLang="ja-JP" sz="1400"/>
                  <a:t>EL(GPa)</a:t>
                </a:r>
                <a:endParaRPr lang="ja-JP" altLang="en-US" sz="140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03191680"/>
        <c:crosses val="autoZero"/>
        <c:crossBetween val="midCat"/>
      </c:valAx>
      <c:valAx>
        <c:axId val="1031916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altLang="ja-JP" sz="1400"/>
                  <a:t>Efr(GPa)</a:t>
                </a:r>
                <a:endParaRPr lang="ja-JP" altLang="en-US" sz="140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ja-JP"/>
          </a:p>
        </c:txPr>
        <c:crossAx val="9673868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トドマツ</c:v>
          </c:tx>
          <c:spPr>
            <a:ln w="19050">
              <a:noFill/>
            </a:ln>
          </c:spPr>
          <c:xVal>
            <c:numRef>
              <c:f>基礎材質!$F$4:$F$13</c:f>
              <c:numCache>
                <c:formatCode>General</c:formatCode>
                <c:ptCount val="10"/>
                <c:pt idx="0">
                  <c:v>324</c:v>
                </c:pt>
                <c:pt idx="1">
                  <c:v>371</c:v>
                </c:pt>
                <c:pt idx="2">
                  <c:v>414</c:v>
                </c:pt>
                <c:pt idx="3">
                  <c:v>344</c:v>
                </c:pt>
                <c:pt idx="4">
                  <c:v>330</c:v>
                </c:pt>
                <c:pt idx="5">
                  <c:v>333</c:v>
                </c:pt>
                <c:pt idx="6">
                  <c:v>410</c:v>
                </c:pt>
                <c:pt idx="7">
                  <c:v>440</c:v>
                </c:pt>
                <c:pt idx="8">
                  <c:v>315</c:v>
                </c:pt>
                <c:pt idx="9">
                  <c:v>335</c:v>
                </c:pt>
              </c:numCache>
            </c:numRef>
          </c:xVal>
          <c:yVal>
            <c:numRef>
              <c:f>基礎材質!$H$4:$H$13</c:f>
              <c:numCache>
                <c:formatCode>General</c:formatCode>
                <c:ptCount val="10"/>
                <c:pt idx="0">
                  <c:v>7.29</c:v>
                </c:pt>
                <c:pt idx="1">
                  <c:v>9.57</c:v>
                </c:pt>
                <c:pt idx="2">
                  <c:v>9.14</c:v>
                </c:pt>
                <c:pt idx="3">
                  <c:v>6.26</c:v>
                </c:pt>
                <c:pt idx="4">
                  <c:v>8.19</c:v>
                </c:pt>
                <c:pt idx="5">
                  <c:v>7.99</c:v>
                </c:pt>
                <c:pt idx="6">
                  <c:v>9.6300000000000008</c:v>
                </c:pt>
                <c:pt idx="7">
                  <c:v>7.4</c:v>
                </c:pt>
                <c:pt idx="8">
                  <c:v>7.11</c:v>
                </c:pt>
                <c:pt idx="9">
                  <c:v>6.78</c:v>
                </c:pt>
              </c:numCache>
            </c:numRef>
          </c:yVal>
          <c:smooth val="0"/>
        </c:ser>
        <c:ser>
          <c:idx val="1"/>
          <c:order val="1"/>
          <c:tx>
            <c:v>カラマツX</c:v>
          </c:tx>
          <c:spPr>
            <a:ln w="19050">
              <a:noFill/>
            </a:ln>
          </c:spPr>
          <c:xVal>
            <c:numRef>
              <c:f>基礎材質!$F$14:$F$23</c:f>
              <c:numCache>
                <c:formatCode>General</c:formatCode>
                <c:ptCount val="10"/>
                <c:pt idx="0">
                  <c:v>469</c:v>
                </c:pt>
                <c:pt idx="1">
                  <c:v>461</c:v>
                </c:pt>
                <c:pt idx="2">
                  <c:v>520</c:v>
                </c:pt>
                <c:pt idx="3">
                  <c:v>469</c:v>
                </c:pt>
                <c:pt idx="4">
                  <c:v>504</c:v>
                </c:pt>
                <c:pt idx="5">
                  <c:v>463</c:v>
                </c:pt>
                <c:pt idx="6">
                  <c:v>527</c:v>
                </c:pt>
                <c:pt idx="7">
                  <c:v>485</c:v>
                </c:pt>
                <c:pt idx="8">
                  <c:v>498</c:v>
                </c:pt>
                <c:pt idx="9">
                  <c:v>489</c:v>
                </c:pt>
              </c:numCache>
            </c:numRef>
          </c:xVal>
          <c:yVal>
            <c:numRef>
              <c:f>基礎材質!$H$14:$H$23</c:f>
              <c:numCache>
                <c:formatCode>General</c:formatCode>
                <c:ptCount val="10"/>
                <c:pt idx="0">
                  <c:v>10.1</c:v>
                </c:pt>
                <c:pt idx="1">
                  <c:v>9.24</c:v>
                </c:pt>
                <c:pt idx="2">
                  <c:v>9.98</c:v>
                </c:pt>
                <c:pt idx="3">
                  <c:v>10.5</c:v>
                </c:pt>
                <c:pt idx="4">
                  <c:v>13.7</c:v>
                </c:pt>
                <c:pt idx="5">
                  <c:v>8.9</c:v>
                </c:pt>
                <c:pt idx="6">
                  <c:v>11.7</c:v>
                </c:pt>
                <c:pt idx="7">
                  <c:v>9.77</c:v>
                </c:pt>
                <c:pt idx="8">
                  <c:v>12.4</c:v>
                </c:pt>
                <c:pt idx="9">
                  <c:v>9.24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854464"/>
        <c:axId val="111489792"/>
      </c:scatterChart>
      <c:valAx>
        <c:axId val="107854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ja-JP" altLang="en-US" sz="1400"/>
                  <a:t>比重</a:t>
                </a:r>
                <a:r>
                  <a:rPr lang="en-US" altLang="ja-JP" sz="1400"/>
                  <a:t>(kg/m^3)</a:t>
                </a:r>
                <a:endParaRPr lang="ja-JP" altLang="en-US" sz="140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11489792"/>
        <c:crosses val="autoZero"/>
        <c:crossBetween val="midCat"/>
      </c:valAx>
      <c:valAx>
        <c:axId val="1114897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altLang="ja-JP" sz="1600"/>
                  <a:t>EL(GPa)</a:t>
                </a:r>
                <a:endParaRPr lang="ja-JP" altLang="en-US" sz="160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0785446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トドマツ</c:v>
          </c:tx>
          <c:spPr>
            <a:ln w="19050">
              <a:noFill/>
            </a:ln>
          </c:spPr>
          <c:xVal>
            <c:numRef>
              <c:f>基礎材質!$F$4:$F$13</c:f>
              <c:numCache>
                <c:formatCode>General</c:formatCode>
                <c:ptCount val="10"/>
                <c:pt idx="0">
                  <c:v>324</c:v>
                </c:pt>
                <c:pt idx="1">
                  <c:v>371</c:v>
                </c:pt>
                <c:pt idx="2">
                  <c:v>414</c:v>
                </c:pt>
                <c:pt idx="3">
                  <c:v>344</c:v>
                </c:pt>
                <c:pt idx="4">
                  <c:v>330</c:v>
                </c:pt>
                <c:pt idx="5">
                  <c:v>333</c:v>
                </c:pt>
                <c:pt idx="6">
                  <c:v>410</c:v>
                </c:pt>
                <c:pt idx="7">
                  <c:v>440</c:v>
                </c:pt>
                <c:pt idx="8">
                  <c:v>315</c:v>
                </c:pt>
                <c:pt idx="9">
                  <c:v>335</c:v>
                </c:pt>
              </c:numCache>
            </c:numRef>
          </c:xVal>
          <c:yVal>
            <c:numRef>
              <c:f>基礎材質!$I$4:$I$13</c:f>
              <c:numCache>
                <c:formatCode>General</c:formatCode>
                <c:ptCount val="10"/>
                <c:pt idx="0">
                  <c:v>7.99</c:v>
                </c:pt>
                <c:pt idx="1">
                  <c:v>10.1</c:v>
                </c:pt>
                <c:pt idx="2">
                  <c:v>10.14</c:v>
                </c:pt>
                <c:pt idx="3">
                  <c:v>6.85</c:v>
                </c:pt>
                <c:pt idx="4">
                  <c:v>8.35</c:v>
                </c:pt>
                <c:pt idx="5">
                  <c:v>7.91</c:v>
                </c:pt>
                <c:pt idx="6">
                  <c:v>10</c:v>
                </c:pt>
                <c:pt idx="7">
                  <c:v>7.92</c:v>
                </c:pt>
                <c:pt idx="8">
                  <c:v>7.42</c:v>
                </c:pt>
                <c:pt idx="9">
                  <c:v>7.18</c:v>
                </c:pt>
              </c:numCache>
            </c:numRef>
          </c:yVal>
          <c:smooth val="0"/>
        </c:ser>
        <c:ser>
          <c:idx val="1"/>
          <c:order val="1"/>
          <c:tx>
            <c:v>カラマツX</c:v>
          </c:tx>
          <c:spPr>
            <a:ln w="19050">
              <a:noFill/>
            </a:ln>
          </c:spPr>
          <c:xVal>
            <c:numRef>
              <c:f>基礎材質!$F$14:$F$23</c:f>
              <c:numCache>
                <c:formatCode>General</c:formatCode>
                <c:ptCount val="10"/>
                <c:pt idx="0">
                  <c:v>469</c:v>
                </c:pt>
                <c:pt idx="1">
                  <c:v>461</c:v>
                </c:pt>
                <c:pt idx="2">
                  <c:v>520</c:v>
                </c:pt>
                <c:pt idx="3">
                  <c:v>469</c:v>
                </c:pt>
                <c:pt idx="4">
                  <c:v>504</c:v>
                </c:pt>
                <c:pt idx="5">
                  <c:v>463</c:v>
                </c:pt>
                <c:pt idx="6">
                  <c:v>527</c:v>
                </c:pt>
                <c:pt idx="7">
                  <c:v>485</c:v>
                </c:pt>
                <c:pt idx="8">
                  <c:v>498</c:v>
                </c:pt>
                <c:pt idx="9">
                  <c:v>489</c:v>
                </c:pt>
              </c:numCache>
            </c:numRef>
          </c:xVal>
          <c:yVal>
            <c:numRef>
              <c:f>基礎材質!$I$14:$I$23</c:f>
              <c:numCache>
                <c:formatCode>General</c:formatCode>
                <c:ptCount val="10"/>
                <c:pt idx="0">
                  <c:v>10.7</c:v>
                </c:pt>
                <c:pt idx="1">
                  <c:v>9.6</c:v>
                </c:pt>
                <c:pt idx="2">
                  <c:v>10.6</c:v>
                </c:pt>
                <c:pt idx="3">
                  <c:v>10.6</c:v>
                </c:pt>
                <c:pt idx="4">
                  <c:v>11.9</c:v>
                </c:pt>
                <c:pt idx="5">
                  <c:v>8.94</c:v>
                </c:pt>
                <c:pt idx="6">
                  <c:v>9.99</c:v>
                </c:pt>
                <c:pt idx="7">
                  <c:v>10.7</c:v>
                </c:pt>
                <c:pt idx="8">
                  <c:v>8.61</c:v>
                </c:pt>
                <c:pt idx="9">
                  <c:v>9.58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473152"/>
        <c:axId val="125475456"/>
      </c:scatterChart>
      <c:valAx>
        <c:axId val="125473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ja-JP" altLang="en-US" sz="1200"/>
                  <a:t>比重</a:t>
                </a:r>
                <a:r>
                  <a:rPr lang="en-US" altLang="ja-JP" sz="1200"/>
                  <a:t>(kg/m^3)</a:t>
                </a:r>
                <a:endParaRPr lang="ja-JP" altLang="en-US" sz="120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25475456"/>
        <c:crosses val="autoZero"/>
        <c:crossBetween val="midCat"/>
      </c:valAx>
      <c:valAx>
        <c:axId val="1254754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altLang="ja-JP" sz="1200"/>
                  <a:t>Efr(GPa)</a:t>
                </a:r>
                <a:endParaRPr lang="ja-JP" altLang="en-US" sz="120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2547315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647699</xdr:colOff>
      <xdr:row>17</xdr:row>
      <xdr:rowOff>9525</xdr:rowOff>
    </xdr:from>
    <xdr:to>
      <xdr:col>17</xdr:col>
      <xdr:colOff>28575</xdr:colOff>
      <xdr:row>30</xdr:row>
      <xdr:rowOff>19050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257175</xdr:colOff>
      <xdr:row>26</xdr:row>
      <xdr:rowOff>19050</xdr:rowOff>
    </xdr:from>
    <xdr:to>
      <xdr:col>5</xdr:col>
      <xdr:colOff>180975</xdr:colOff>
      <xdr:row>36</xdr:row>
      <xdr:rowOff>19050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381000</xdr:colOff>
      <xdr:row>12</xdr:row>
      <xdr:rowOff>9525</xdr:rowOff>
    </xdr:from>
    <xdr:to>
      <xdr:col>16</xdr:col>
      <xdr:colOff>38100</xdr:colOff>
      <xdr:row>19</xdr:row>
      <xdr:rowOff>66675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342900</xdr:colOff>
      <xdr:row>26</xdr:row>
      <xdr:rowOff>66675</xdr:rowOff>
    </xdr:from>
    <xdr:to>
      <xdr:col>11</xdr:col>
      <xdr:colOff>114300</xdr:colOff>
      <xdr:row>42</xdr:row>
      <xdr:rowOff>66675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190500</xdr:colOff>
      <xdr:row>44</xdr:row>
      <xdr:rowOff>152399</xdr:rowOff>
    </xdr:from>
    <xdr:to>
      <xdr:col>14</xdr:col>
      <xdr:colOff>66675</xdr:colOff>
      <xdr:row>61</xdr:row>
      <xdr:rowOff>161924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9525</xdr:colOff>
      <xdr:row>30</xdr:row>
      <xdr:rowOff>28575</xdr:rowOff>
    </xdr:from>
    <xdr:to>
      <xdr:col>13</xdr:col>
      <xdr:colOff>400050</xdr:colOff>
      <xdr:row>45</xdr:row>
      <xdr:rowOff>47625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66675</xdr:colOff>
      <xdr:row>28</xdr:row>
      <xdr:rowOff>161924</xdr:rowOff>
    </xdr:from>
    <xdr:to>
      <xdr:col>7</xdr:col>
      <xdr:colOff>485775</xdr:colOff>
      <xdr:row>44</xdr:row>
      <xdr:rowOff>0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1"/>
  <sheetViews>
    <sheetView workbookViewId="0">
      <selection activeCell="L1" sqref="L1"/>
    </sheetView>
  </sheetViews>
  <sheetFormatPr defaultRowHeight="13.5" x14ac:dyDescent="0.15"/>
  <cols>
    <col min="10" max="10" width="28.375" customWidth="1"/>
  </cols>
  <sheetData>
    <row r="1" spans="2:12" ht="14.25" thickBot="1" x14ac:dyDescent="0.2"/>
    <row r="2" spans="2:12" x14ac:dyDescent="0.15">
      <c r="B2" s="85" t="s">
        <v>9</v>
      </c>
      <c r="C2" s="87" t="s">
        <v>77</v>
      </c>
      <c r="D2" s="83" t="s">
        <v>2</v>
      </c>
      <c r="E2" s="84"/>
      <c r="F2" s="2" t="s">
        <v>6</v>
      </c>
      <c r="G2" s="2" t="s">
        <v>11</v>
      </c>
      <c r="H2" s="2" t="s">
        <v>10</v>
      </c>
      <c r="I2" s="50" t="s">
        <v>3</v>
      </c>
      <c r="J2" s="53" t="s">
        <v>7</v>
      </c>
    </row>
    <row r="3" spans="2:12" ht="14.25" thickBot="1" x14ac:dyDescent="0.2">
      <c r="B3" s="86"/>
      <c r="C3" s="88"/>
      <c r="D3" s="18" t="s">
        <v>78</v>
      </c>
      <c r="E3" s="5" t="s">
        <v>8</v>
      </c>
      <c r="F3" s="5" t="s">
        <v>4</v>
      </c>
      <c r="G3" s="5" t="s">
        <v>12</v>
      </c>
      <c r="H3" s="5" t="s">
        <v>5</v>
      </c>
      <c r="I3" s="26" t="s">
        <v>5</v>
      </c>
      <c r="J3" s="54"/>
    </row>
    <row r="4" spans="2:12" x14ac:dyDescent="0.15">
      <c r="B4" s="93" t="s">
        <v>0</v>
      </c>
      <c r="C4" s="17">
        <v>1</v>
      </c>
      <c r="D4" s="16">
        <f>63</f>
        <v>63</v>
      </c>
      <c r="E4" s="8"/>
      <c r="F4" s="8">
        <v>324</v>
      </c>
      <c r="G4" s="8">
        <v>7.94</v>
      </c>
      <c r="H4" s="66">
        <v>7.29</v>
      </c>
      <c r="I4" s="51">
        <v>7.99</v>
      </c>
      <c r="J4" s="55"/>
    </row>
    <row r="5" spans="2:12" x14ac:dyDescent="0.15">
      <c r="B5" s="89"/>
      <c r="C5" s="4">
        <v>2</v>
      </c>
      <c r="D5" s="15">
        <v>10</v>
      </c>
      <c r="E5" s="1"/>
      <c r="F5" s="1">
        <v>371</v>
      </c>
      <c r="G5" s="1">
        <v>1.64</v>
      </c>
      <c r="H5" s="67">
        <v>9.57</v>
      </c>
      <c r="I5" s="13">
        <v>10.1</v>
      </c>
      <c r="J5" s="56"/>
    </row>
    <row r="6" spans="2:12" ht="14.25" thickBot="1" x14ac:dyDescent="0.2">
      <c r="B6" s="89"/>
      <c r="C6" s="4">
        <v>3</v>
      </c>
      <c r="D6" s="15">
        <v>7</v>
      </c>
      <c r="E6" s="1"/>
      <c r="F6" s="1">
        <v>414</v>
      </c>
      <c r="G6" s="1">
        <v>2.36</v>
      </c>
      <c r="H6" s="67">
        <v>9.14</v>
      </c>
      <c r="I6" s="13">
        <v>10.14</v>
      </c>
      <c r="J6" s="56" t="s">
        <v>86</v>
      </c>
      <c r="L6" s="54" t="s">
        <v>79</v>
      </c>
    </row>
    <row r="7" spans="2:12" x14ac:dyDescent="0.15">
      <c r="B7" s="89"/>
      <c r="C7" s="4">
        <v>4</v>
      </c>
      <c r="D7" s="15">
        <v>53</v>
      </c>
      <c r="E7" s="1"/>
      <c r="F7" s="1">
        <v>344</v>
      </c>
      <c r="G7" s="1">
        <v>9.15</v>
      </c>
      <c r="H7" s="67">
        <v>6.26</v>
      </c>
      <c r="I7" s="13">
        <v>6.85</v>
      </c>
      <c r="J7" s="56" t="s">
        <v>81</v>
      </c>
    </row>
    <row r="8" spans="2:12" x14ac:dyDescent="0.15">
      <c r="B8" s="89"/>
      <c r="C8" s="4">
        <v>5</v>
      </c>
      <c r="D8" s="15">
        <v>28</v>
      </c>
      <c r="E8" s="1"/>
      <c r="F8" s="1">
        <v>330</v>
      </c>
      <c r="G8" s="1">
        <v>10.73</v>
      </c>
      <c r="H8" s="67">
        <v>8.19</v>
      </c>
      <c r="I8" s="13">
        <v>8.35</v>
      </c>
      <c r="J8" s="56" t="s">
        <v>84</v>
      </c>
    </row>
    <row r="9" spans="2:12" x14ac:dyDescent="0.15">
      <c r="B9" s="89"/>
      <c r="C9" s="4">
        <v>6</v>
      </c>
      <c r="D9" s="15">
        <v>20</v>
      </c>
      <c r="E9" s="1"/>
      <c r="F9" s="1">
        <v>333</v>
      </c>
      <c r="G9" s="1">
        <v>7.81</v>
      </c>
      <c r="H9" s="67">
        <v>7.99</v>
      </c>
      <c r="I9" s="13">
        <v>7.91</v>
      </c>
      <c r="J9" s="56" t="s">
        <v>85</v>
      </c>
    </row>
    <row r="10" spans="2:12" x14ac:dyDescent="0.15">
      <c r="B10" s="89"/>
      <c r="C10" s="4">
        <v>7</v>
      </c>
      <c r="D10" s="15">
        <v>8</v>
      </c>
      <c r="E10" s="1"/>
      <c r="F10" s="1">
        <v>410</v>
      </c>
      <c r="G10" s="1">
        <v>2.29</v>
      </c>
      <c r="H10" s="67">
        <v>9.6300000000000008</v>
      </c>
      <c r="I10" s="13">
        <v>10</v>
      </c>
      <c r="J10" s="56" t="s">
        <v>83</v>
      </c>
    </row>
    <row r="11" spans="2:12" x14ac:dyDescent="0.15">
      <c r="B11" s="89"/>
      <c r="C11" s="4">
        <v>8</v>
      </c>
      <c r="D11" s="15">
        <v>34</v>
      </c>
      <c r="E11" s="1"/>
      <c r="F11" s="1">
        <v>440</v>
      </c>
      <c r="G11" s="1">
        <v>1.33</v>
      </c>
      <c r="H11" s="67">
        <v>7.4</v>
      </c>
      <c r="I11" s="13">
        <v>7.92</v>
      </c>
      <c r="J11" s="56" t="s">
        <v>13</v>
      </c>
    </row>
    <row r="12" spans="2:12" x14ac:dyDescent="0.15">
      <c r="B12" s="89"/>
      <c r="C12" s="4">
        <v>9</v>
      </c>
      <c r="D12" s="15">
        <v>4</v>
      </c>
      <c r="E12" s="1"/>
      <c r="F12" s="1">
        <v>315</v>
      </c>
      <c r="G12" s="1">
        <v>11.9</v>
      </c>
      <c r="H12" s="67">
        <v>7.11</v>
      </c>
      <c r="I12" s="13">
        <v>7.42</v>
      </c>
      <c r="J12" s="56" t="s">
        <v>13</v>
      </c>
    </row>
    <row r="13" spans="2:12" ht="14.25" thickBot="1" x14ac:dyDescent="0.2">
      <c r="B13" s="86"/>
      <c r="C13" s="6">
        <v>10</v>
      </c>
      <c r="D13" s="18">
        <v>96</v>
      </c>
      <c r="E13" s="5"/>
      <c r="F13" s="5">
        <v>335</v>
      </c>
      <c r="G13" s="5">
        <v>8.57</v>
      </c>
      <c r="H13" s="68">
        <v>6.78</v>
      </c>
      <c r="I13" s="26">
        <v>7.18</v>
      </c>
      <c r="J13" s="57" t="s">
        <v>13</v>
      </c>
    </row>
    <row r="14" spans="2:12" x14ac:dyDescent="0.15">
      <c r="B14" s="85" t="s">
        <v>1</v>
      </c>
      <c r="C14" s="62">
        <v>1</v>
      </c>
      <c r="D14" s="61"/>
      <c r="E14" s="7">
        <v>0.17699999999999999</v>
      </c>
      <c r="F14" s="7">
        <v>469</v>
      </c>
      <c r="G14" s="7">
        <f>10*2/4</f>
        <v>5</v>
      </c>
      <c r="H14" s="69">
        <v>10.1</v>
      </c>
      <c r="I14" s="52">
        <v>10.7</v>
      </c>
      <c r="J14" s="58" t="s">
        <v>15</v>
      </c>
    </row>
    <row r="15" spans="2:12" x14ac:dyDescent="0.15">
      <c r="B15" s="94"/>
      <c r="C15" s="4">
        <v>2</v>
      </c>
      <c r="D15" s="15"/>
      <c r="E15" s="1">
        <v>0.28699999999999998</v>
      </c>
      <c r="F15" s="1">
        <v>461</v>
      </c>
      <c r="G15" s="1">
        <f>10*5/11</f>
        <v>4.5454545454545459</v>
      </c>
      <c r="H15" s="67">
        <v>9.24</v>
      </c>
      <c r="I15" s="13">
        <v>9.6</v>
      </c>
      <c r="J15" s="60" t="s">
        <v>14</v>
      </c>
    </row>
    <row r="16" spans="2:12" x14ac:dyDescent="0.15">
      <c r="B16" s="89"/>
      <c r="C16" s="17">
        <v>3</v>
      </c>
      <c r="D16" s="16"/>
      <c r="E16" s="8">
        <v>0.13700000000000001</v>
      </c>
      <c r="F16" s="8">
        <v>520</v>
      </c>
      <c r="G16" s="8">
        <f>10*2/7</f>
        <v>2.8571428571428572</v>
      </c>
      <c r="H16" s="66">
        <v>9.98</v>
      </c>
      <c r="I16" s="51">
        <v>10.6</v>
      </c>
      <c r="J16" s="56"/>
    </row>
    <row r="17" spans="2:10" x14ac:dyDescent="0.15">
      <c r="B17" s="89"/>
      <c r="C17" s="4">
        <v>4</v>
      </c>
      <c r="D17" s="15"/>
      <c r="E17" s="1">
        <v>0.41</v>
      </c>
      <c r="F17" s="1">
        <v>469</v>
      </c>
      <c r="G17" s="1">
        <f>10*3/5</f>
        <v>6</v>
      </c>
      <c r="H17" s="67">
        <v>10.5</v>
      </c>
      <c r="I17" s="13">
        <v>10.6</v>
      </c>
      <c r="J17" s="56"/>
    </row>
    <row r="18" spans="2:10" x14ac:dyDescent="0.15">
      <c r="B18" s="89"/>
      <c r="C18" s="4">
        <v>5</v>
      </c>
      <c r="D18" s="15"/>
      <c r="E18" s="1">
        <v>0</v>
      </c>
      <c r="F18" s="9">
        <v>504</v>
      </c>
      <c r="G18" s="1">
        <f>10*1.5/9</f>
        <v>1.6666666666666667</v>
      </c>
      <c r="H18" s="67">
        <v>13.7</v>
      </c>
      <c r="I18" s="13">
        <v>11.9</v>
      </c>
      <c r="J18" s="56"/>
    </row>
    <row r="19" spans="2:10" x14ac:dyDescent="0.15">
      <c r="B19" s="89"/>
      <c r="C19" s="4">
        <v>6</v>
      </c>
      <c r="D19" s="15"/>
      <c r="E19" s="1">
        <v>0.28199999999999997</v>
      </c>
      <c r="F19" s="1">
        <v>463</v>
      </c>
      <c r="G19" s="1">
        <f>10*8/27</f>
        <v>2.9629629629629628</v>
      </c>
      <c r="H19" s="67">
        <v>8.9</v>
      </c>
      <c r="I19" s="13">
        <v>8.94</v>
      </c>
      <c r="J19" s="59" t="s">
        <v>17</v>
      </c>
    </row>
    <row r="20" spans="2:10" x14ac:dyDescent="0.15">
      <c r="B20" s="89"/>
      <c r="C20" s="4">
        <v>7</v>
      </c>
      <c r="D20" s="15"/>
      <c r="E20" s="1">
        <v>0.157</v>
      </c>
      <c r="F20" s="1">
        <v>527</v>
      </c>
      <c r="G20" s="1">
        <f>10*2/6</f>
        <v>3.3333333333333335</v>
      </c>
      <c r="H20" s="67">
        <v>11.7</v>
      </c>
      <c r="I20" s="13">
        <v>9.99</v>
      </c>
      <c r="J20" s="56"/>
    </row>
    <row r="21" spans="2:10" x14ac:dyDescent="0.15">
      <c r="B21" s="89"/>
      <c r="C21" s="4">
        <v>8</v>
      </c>
      <c r="D21" s="15"/>
      <c r="E21" s="1">
        <v>0.217</v>
      </c>
      <c r="F21" s="1">
        <v>485</v>
      </c>
      <c r="G21" s="1">
        <f>10*5/15</f>
        <v>3.3333333333333335</v>
      </c>
      <c r="H21" s="67">
        <v>9.77</v>
      </c>
      <c r="I21" s="13">
        <v>10.7</v>
      </c>
      <c r="J21" s="60" t="s">
        <v>14</v>
      </c>
    </row>
    <row r="22" spans="2:10" x14ac:dyDescent="0.15">
      <c r="B22" s="89"/>
      <c r="C22" s="4">
        <v>9</v>
      </c>
      <c r="D22" s="15"/>
      <c r="E22" s="1">
        <v>0.183</v>
      </c>
      <c r="F22" s="1">
        <v>498</v>
      </c>
      <c r="G22" s="1">
        <f>10*4/14</f>
        <v>2.8571428571428572</v>
      </c>
      <c r="H22" s="67">
        <v>12.4</v>
      </c>
      <c r="I22" s="13">
        <v>8.61</v>
      </c>
      <c r="J22" s="56" t="s">
        <v>82</v>
      </c>
    </row>
    <row r="23" spans="2:10" ht="14.25" thickBot="1" x14ac:dyDescent="0.2">
      <c r="B23" s="86"/>
      <c r="C23" s="6">
        <v>10</v>
      </c>
      <c r="D23" s="18"/>
      <c r="E23" s="5">
        <v>0.26100000000000001</v>
      </c>
      <c r="F23" s="5">
        <v>489</v>
      </c>
      <c r="G23" s="5">
        <f>10*4/7</f>
        <v>5.7142857142857144</v>
      </c>
      <c r="H23" s="68">
        <v>9.24</v>
      </c>
      <c r="I23" s="26">
        <v>9.58</v>
      </c>
      <c r="J23" s="57" t="s">
        <v>16</v>
      </c>
    </row>
    <row r="48" ht="14.25" thickBot="1" x14ac:dyDescent="0.2"/>
    <row r="49" spans="2:7" ht="14.25" thickBot="1" x14ac:dyDescent="0.2">
      <c r="B49" s="91" t="s">
        <v>80</v>
      </c>
      <c r="C49" s="92"/>
      <c r="D49" s="65" t="s">
        <v>28</v>
      </c>
      <c r="E49" s="63" t="s">
        <v>29</v>
      </c>
      <c r="F49" s="63" t="s">
        <v>30</v>
      </c>
      <c r="G49" s="64" t="s">
        <v>31</v>
      </c>
    </row>
    <row r="50" spans="2:7" x14ac:dyDescent="0.15">
      <c r="B50" s="89" t="s">
        <v>26</v>
      </c>
      <c r="C50" s="90"/>
      <c r="D50" s="16">
        <v>104.45</v>
      </c>
      <c r="E50" s="8">
        <v>99.1</v>
      </c>
      <c r="F50" s="8">
        <v>1851</v>
      </c>
      <c r="G50" s="17">
        <v>7704</v>
      </c>
    </row>
    <row r="51" spans="2:7" ht="14.25" thickBot="1" x14ac:dyDescent="0.2">
      <c r="B51" s="86" t="s">
        <v>27</v>
      </c>
      <c r="C51" s="88"/>
      <c r="D51" s="18">
        <v>100.7</v>
      </c>
      <c r="E51" s="5">
        <v>103.05</v>
      </c>
      <c r="F51" s="5">
        <v>1807.5</v>
      </c>
      <c r="G51" s="6">
        <v>8236</v>
      </c>
    </row>
  </sheetData>
  <sortState ref="C14:I23">
    <sortCondition ref="C14:C23"/>
  </sortState>
  <mergeCells count="8">
    <mergeCell ref="D2:E2"/>
    <mergeCell ref="B2:B3"/>
    <mergeCell ref="C2:C3"/>
    <mergeCell ref="B51:C51"/>
    <mergeCell ref="B50:C50"/>
    <mergeCell ref="B49:C49"/>
    <mergeCell ref="B4:B13"/>
    <mergeCell ref="B14:B23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6"/>
  <sheetViews>
    <sheetView workbookViewId="0">
      <selection activeCell="C42" sqref="C42"/>
    </sheetView>
  </sheetViews>
  <sheetFormatPr defaultRowHeight="13.5" x14ac:dyDescent="0.15"/>
  <sheetData>
    <row r="2" spans="2:9" ht="14.25" thickBot="1" x14ac:dyDescent="0.2"/>
    <row r="3" spans="2:9" x14ac:dyDescent="0.15">
      <c r="B3" s="85"/>
      <c r="C3" s="84" t="s">
        <v>18</v>
      </c>
      <c r="D3" s="84"/>
      <c r="E3" s="84"/>
      <c r="F3" s="84" t="s">
        <v>19</v>
      </c>
      <c r="G3" s="84"/>
      <c r="H3" s="84"/>
      <c r="I3" s="95" t="s">
        <v>23</v>
      </c>
    </row>
    <row r="4" spans="2:9" x14ac:dyDescent="0.15">
      <c r="B4" s="89"/>
      <c r="C4" s="1" t="s">
        <v>20</v>
      </c>
      <c r="D4" s="1" t="s">
        <v>21</v>
      </c>
      <c r="E4" s="1" t="s">
        <v>22</v>
      </c>
      <c r="F4" s="1" t="s">
        <v>20</v>
      </c>
      <c r="G4" s="1" t="s">
        <v>21</v>
      </c>
      <c r="H4" s="1" t="s">
        <v>22</v>
      </c>
      <c r="I4" s="96"/>
    </row>
    <row r="5" spans="2:9" x14ac:dyDescent="0.15">
      <c r="B5" s="10" t="s">
        <v>24</v>
      </c>
      <c r="C5" s="1">
        <v>4.3</v>
      </c>
      <c r="D5" s="1">
        <v>7.11</v>
      </c>
      <c r="E5" s="1">
        <v>8.99</v>
      </c>
      <c r="F5" s="1">
        <v>21.4</v>
      </c>
      <c r="G5" s="1">
        <v>22.3</v>
      </c>
      <c r="H5" s="1">
        <v>23</v>
      </c>
      <c r="I5" s="4">
        <v>28.6</v>
      </c>
    </row>
    <row r="6" spans="2:9" ht="14.25" thickBot="1" x14ac:dyDescent="0.2">
      <c r="B6" s="11" t="s">
        <v>25</v>
      </c>
      <c r="C6" s="5">
        <v>4.55</v>
      </c>
      <c r="D6" s="5">
        <v>8.69</v>
      </c>
      <c r="E6" s="5">
        <v>8.19</v>
      </c>
      <c r="F6" s="5">
        <v>29</v>
      </c>
      <c r="G6" s="5">
        <v>31</v>
      </c>
      <c r="H6" s="5">
        <v>34.5</v>
      </c>
      <c r="I6" s="6">
        <v>33.9</v>
      </c>
    </row>
  </sheetData>
  <mergeCells count="4">
    <mergeCell ref="I3:I4"/>
    <mergeCell ref="F3:H3"/>
    <mergeCell ref="C3:E3"/>
    <mergeCell ref="B3:B4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3"/>
  <sheetViews>
    <sheetView tabSelected="1" workbookViewId="0">
      <selection activeCell="J44" sqref="J44"/>
    </sheetView>
  </sheetViews>
  <sheetFormatPr defaultRowHeight="13.5" x14ac:dyDescent="0.15"/>
  <cols>
    <col min="2" max="2" width="10.875" customWidth="1"/>
  </cols>
  <sheetData>
    <row r="2" spans="2:13" ht="14.25" thickBot="1" x14ac:dyDescent="0.2"/>
    <row r="3" spans="2:13" x14ac:dyDescent="0.15">
      <c r="B3" s="100" t="s">
        <v>57</v>
      </c>
      <c r="C3" s="83" t="s">
        <v>93</v>
      </c>
      <c r="D3" s="84"/>
      <c r="E3" s="84"/>
      <c r="F3" s="84" t="s">
        <v>92</v>
      </c>
      <c r="G3" s="84"/>
      <c r="H3" s="84"/>
      <c r="I3" s="95" t="s">
        <v>23</v>
      </c>
    </row>
    <row r="4" spans="2:13" ht="14.25" thickBot="1" x14ac:dyDescent="0.2">
      <c r="B4" s="101"/>
      <c r="C4" s="81" t="s">
        <v>20</v>
      </c>
      <c r="D4" s="80" t="s">
        <v>21</v>
      </c>
      <c r="E4" s="80" t="s">
        <v>22</v>
      </c>
      <c r="F4" s="80" t="s">
        <v>20</v>
      </c>
      <c r="G4" s="80" t="s">
        <v>21</v>
      </c>
      <c r="H4" s="80" t="s">
        <v>22</v>
      </c>
      <c r="I4" s="97"/>
      <c r="J4" s="27"/>
    </row>
    <row r="5" spans="2:13" x14ac:dyDescent="0.15">
      <c r="B5" s="42" t="s">
        <v>24</v>
      </c>
      <c r="C5" s="129">
        <v>4.3</v>
      </c>
      <c r="D5" s="130">
        <v>7.11</v>
      </c>
      <c r="E5" s="130">
        <v>8.99</v>
      </c>
      <c r="F5" s="130">
        <v>21.4</v>
      </c>
      <c r="G5" s="130">
        <v>22.3</v>
      </c>
      <c r="H5" s="130">
        <v>23</v>
      </c>
      <c r="I5" s="131">
        <v>28.6</v>
      </c>
      <c r="J5" s="82"/>
    </row>
    <row r="6" spans="2:13" ht="14.25" thickBot="1" x14ac:dyDescent="0.2">
      <c r="B6" s="43" t="s">
        <v>25</v>
      </c>
      <c r="C6" s="81">
        <v>4.55</v>
      </c>
      <c r="D6" s="80">
        <v>8.69</v>
      </c>
      <c r="E6" s="80">
        <v>8.19</v>
      </c>
      <c r="F6" s="80">
        <v>29</v>
      </c>
      <c r="G6" s="80">
        <v>31</v>
      </c>
      <c r="H6" s="132">
        <v>34.5</v>
      </c>
      <c r="I6" s="133">
        <v>33.9</v>
      </c>
      <c r="J6" s="82"/>
    </row>
    <row r="8" spans="2:13" ht="14.25" thickBot="1" x14ac:dyDescent="0.2"/>
    <row r="9" spans="2:13" x14ac:dyDescent="0.15">
      <c r="B9" s="85" t="s">
        <v>76</v>
      </c>
      <c r="C9" s="98"/>
      <c r="D9" s="115" t="s">
        <v>75</v>
      </c>
      <c r="E9" s="116"/>
      <c r="F9" s="116"/>
      <c r="G9" s="117"/>
      <c r="H9" s="112" t="s">
        <v>40</v>
      </c>
      <c r="I9" s="113"/>
      <c r="J9" s="114"/>
      <c r="K9" s="85" t="s">
        <v>32</v>
      </c>
      <c r="L9" s="84"/>
      <c r="M9" s="87"/>
    </row>
    <row r="10" spans="2:13" x14ac:dyDescent="0.15">
      <c r="B10" s="89"/>
      <c r="C10" s="99"/>
      <c r="D10" s="75" t="s">
        <v>52</v>
      </c>
      <c r="E10" s="78" t="s">
        <v>51</v>
      </c>
      <c r="F10" s="78" t="s">
        <v>53</v>
      </c>
      <c r="G10" s="76" t="s">
        <v>54</v>
      </c>
      <c r="H10" s="44" t="s">
        <v>41</v>
      </c>
      <c r="I10" s="45" t="s">
        <v>43</v>
      </c>
      <c r="J10" s="46" t="s">
        <v>42</v>
      </c>
      <c r="K10" s="75" t="s">
        <v>37</v>
      </c>
      <c r="L10" s="78" t="s">
        <v>38</v>
      </c>
      <c r="M10" s="76" t="s">
        <v>39</v>
      </c>
    </row>
    <row r="11" spans="2:13" ht="14.25" thickBot="1" x14ac:dyDescent="0.2">
      <c r="B11" s="125"/>
      <c r="C11" s="108"/>
      <c r="D11" s="72" t="s">
        <v>45</v>
      </c>
      <c r="E11" s="80" t="s">
        <v>45</v>
      </c>
      <c r="F11" s="80" t="s">
        <v>45</v>
      </c>
      <c r="G11" s="74" t="s">
        <v>55</v>
      </c>
      <c r="H11" s="47" t="s">
        <v>94</v>
      </c>
      <c r="I11" s="48" t="s">
        <v>44</v>
      </c>
      <c r="J11" s="49" t="s">
        <v>44</v>
      </c>
      <c r="K11" s="72" t="s">
        <v>12</v>
      </c>
      <c r="L11" s="80" t="s">
        <v>45</v>
      </c>
      <c r="M11" s="74" t="s">
        <v>45</v>
      </c>
    </row>
    <row r="12" spans="2:13" x14ac:dyDescent="0.15">
      <c r="B12" s="85" t="s">
        <v>33</v>
      </c>
      <c r="C12" s="3" t="s">
        <v>35</v>
      </c>
      <c r="D12" s="70">
        <v>9.52</v>
      </c>
      <c r="E12" s="120">
        <v>9.77</v>
      </c>
      <c r="F12" s="71">
        <v>7.55</v>
      </c>
      <c r="G12" s="134">
        <v>10.417999999999999</v>
      </c>
      <c r="H12" s="135">
        <v>8.77</v>
      </c>
      <c r="I12" s="136">
        <v>35.119999999999997</v>
      </c>
      <c r="J12" s="137">
        <v>53.39</v>
      </c>
      <c r="K12" s="77">
        <v>52.5</v>
      </c>
      <c r="L12" s="130">
        <v>11.1</v>
      </c>
      <c r="M12" s="131">
        <v>10.4</v>
      </c>
    </row>
    <row r="13" spans="2:13" ht="14.25" thickBot="1" x14ac:dyDescent="0.2">
      <c r="B13" s="86"/>
      <c r="C13" s="6" t="s">
        <v>36</v>
      </c>
      <c r="D13" s="81">
        <v>10.6</v>
      </c>
      <c r="E13" s="119"/>
      <c r="F13" s="80">
        <v>7.9</v>
      </c>
      <c r="G13" s="138">
        <v>10.54</v>
      </c>
      <c r="H13" s="139"/>
      <c r="I13" s="140"/>
      <c r="J13" s="141"/>
      <c r="K13" s="75">
        <v>49.6</v>
      </c>
      <c r="L13" s="78">
        <v>9.1999999999999993</v>
      </c>
      <c r="M13" s="76">
        <v>10.5</v>
      </c>
    </row>
    <row r="14" spans="2:13" x14ac:dyDescent="0.15">
      <c r="B14" s="93" t="s">
        <v>34</v>
      </c>
      <c r="C14" s="17" t="s">
        <v>35</v>
      </c>
      <c r="D14" s="129">
        <v>7.53</v>
      </c>
      <c r="E14" s="118">
        <v>9.6999999999999993</v>
      </c>
      <c r="F14" s="130">
        <v>6.4</v>
      </c>
      <c r="G14" s="142">
        <v>8.2639999999999993</v>
      </c>
      <c r="H14" s="135">
        <v>7.07</v>
      </c>
      <c r="I14" s="136">
        <v>26.57</v>
      </c>
      <c r="J14" s="143">
        <v>32.6</v>
      </c>
      <c r="K14" s="75">
        <v>49.6</v>
      </c>
      <c r="L14" s="78">
        <v>7.6</v>
      </c>
      <c r="M14" s="76">
        <v>8.26</v>
      </c>
    </row>
    <row r="15" spans="2:13" ht="14.25" thickBot="1" x14ac:dyDescent="0.2">
      <c r="B15" s="86"/>
      <c r="C15" s="6" t="s">
        <v>36</v>
      </c>
      <c r="D15" s="81">
        <v>9.5500000000000007</v>
      </c>
      <c r="E15" s="119"/>
      <c r="F15" s="80">
        <v>7.22</v>
      </c>
      <c r="G15" s="138">
        <v>10.273</v>
      </c>
      <c r="H15" s="139"/>
      <c r="I15" s="140"/>
      <c r="J15" s="141"/>
      <c r="K15" s="72">
        <v>51.5</v>
      </c>
      <c r="L15" s="80">
        <v>8.8000000000000007</v>
      </c>
      <c r="M15" s="74">
        <v>10.3</v>
      </c>
    </row>
    <row r="16" spans="2:13" x14ac:dyDescent="0.15">
      <c r="B16" s="126"/>
      <c r="C16" s="14"/>
      <c r="D16" s="14"/>
      <c r="E16" s="126"/>
      <c r="F16" s="14"/>
      <c r="G16" s="14"/>
      <c r="H16" s="127"/>
      <c r="I16" s="127"/>
      <c r="J16" s="127"/>
      <c r="K16" s="14"/>
      <c r="L16" s="14"/>
      <c r="M16" s="14"/>
    </row>
    <row r="17" spans="2:9" ht="14.25" thickBot="1" x14ac:dyDescent="0.2"/>
    <row r="18" spans="2:9" x14ac:dyDescent="0.15">
      <c r="B18" s="121" t="s">
        <v>56</v>
      </c>
      <c r="C18" s="122"/>
      <c r="D18" s="83" t="s">
        <v>46</v>
      </c>
      <c r="E18" s="84"/>
      <c r="F18" s="84" t="s">
        <v>47</v>
      </c>
      <c r="G18" s="87"/>
    </row>
    <row r="19" spans="2:9" x14ac:dyDescent="0.15">
      <c r="B19" s="123"/>
      <c r="C19" s="124"/>
      <c r="D19" s="79" t="s">
        <v>48</v>
      </c>
      <c r="E19" s="78" t="s">
        <v>49</v>
      </c>
      <c r="F19" s="78" t="s">
        <v>48</v>
      </c>
      <c r="G19" s="76" t="s">
        <v>49</v>
      </c>
      <c r="H19" s="14"/>
    </row>
    <row r="20" spans="2:9" ht="14.25" thickBot="1" x14ac:dyDescent="0.2">
      <c r="B20" s="123"/>
      <c r="C20" s="124"/>
      <c r="D20" s="12" t="s">
        <v>44</v>
      </c>
      <c r="E20" s="22" t="s">
        <v>50</v>
      </c>
      <c r="F20" s="22" t="s">
        <v>44</v>
      </c>
      <c r="G20" s="23" t="s">
        <v>50</v>
      </c>
      <c r="H20" s="14"/>
    </row>
    <row r="21" spans="2:9" x14ac:dyDescent="0.15">
      <c r="B21" s="85" t="s">
        <v>33</v>
      </c>
      <c r="C21" s="73" t="s">
        <v>58</v>
      </c>
      <c r="D21" s="70">
        <v>6.66</v>
      </c>
      <c r="E21" s="71">
        <v>95</v>
      </c>
      <c r="F21" s="71">
        <v>5.96</v>
      </c>
      <c r="G21" s="73">
        <v>99</v>
      </c>
      <c r="H21" s="14"/>
      <c r="I21" s="14"/>
    </row>
    <row r="22" spans="2:9" x14ac:dyDescent="0.15">
      <c r="B22" s="89"/>
      <c r="C22" s="76" t="s">
        <v>59</v>
      </c>
      <c r="D22" s="79">
        <v>7.58</v>
      </c>
      <c r="E22" s="78">
        <v>100</v>
      </c>
      <c r="F22" s="78">
        <v>3.58</v>
      </c>
      <c r="G22" s="76">
        <v>100</v>
      </c>
      <c r="H22" s="14"/>
      <c r="I22" s="14"/>
    </row>
    <row r="23" spans="2:9" x14ac:dyDescent="0.15">
      <c r="B23" s="89"/>
      <c r="C23" s="76" t="s">
        <v>60</v>
      </c>
      <c r="D23" s="79">
        <v>7.36</v>
      </c>
      <c r="E23" s="78">
        <v>100</v>
      </c>
      <c r="F23" s="78">
        <v>4.6500000000000004</v>
      </c>
      <c r="G23" s="76">
        <v>100</v>
      </c>
      <c r="H23" s="14"/>
      <c r="I23" s="14"/>
    </row>
    <row r="24" spans="2:9" ht="14.25" thickBot="1" x14ac:dyDescent="0.2">
      <c r="B24" s="86"/>
      <c r="C24" s="74" t="s">
        <v>61</v>
      </c>
      <c r="D24" s="81">
        <v>6.98</v>
      </c>
      <c r="E24" s="80">
        <v>100</v>
      </c>
      <c r="F24" s="80">
        <v>5.69</v>
      </c>
      <c r="G24" s="74">
        <v>100</v>
      </c>
      <c r="H24" s="14"/>
      <c r="I24" s="14"/>
    </row>
    <row r="25" spans="2:9" x14ac:dyDescent="0.15">
      <c r="B25" s="85" t="s">
        <v>34</v>
      </c>
      <c r="C25" s="73" t="s">
        <v>62</v>
      </c>
      <c r="D25" s="70">
        <v>7.61</v>
      </c>
      <c r="E25" s="71">
        <v>100</v>
      </c>
      <c r="F25" s="71">
        <v>6.86</v>
      </c>
      <c r="G25" s="73">
        <v>100</v>
      </c>
      <c r="H25" s="14"/>
      <c r="I25" s="14"/>
    </row>
    <row r="26" spans="2:9" x14ac:dyDescent="0.15">
      <c r="B26" s="89"/>
      <c r="C26" s="76" t="s">
        <v>63</v>
      </c>
      <c r="D26" s="79">
        <v>8.84</v>
      </c>
      <c r="E26" s="78">
        <v>100</v>
      </c>
      <c r="F26" s="78">
        <v>10.23</v>
      </c>
      <c r="G26" s="76">
        <v>100</v>
      </c>
      <c r="H26" s="14"/>
      <c r="I26" s="14"/>
    </row>
    <row r="27" spans="2:9" x14ac:dyDescent="0.15">
      <c r="B27" s="89"/>
      <c r="C27" s="76" t="s">
        <v>64</v>
      </c>
      <c r="D27" s="79">
        <v>9.4499999999999993</v>
      </c>
      <c r="E27" s="78">
        <v>100</v>
      </c>
      <c r="F27" s="78">
        <v>9.84</v>
      </c>
      <c r="G27" s="76">
        <v>75</v>
      </c>
      <c r="H27" s="14"/>
      <c r="I27" s="14"/>
    </row>
    <row r="28" spans="2:9" ht="14.25" thickBot="1" x14ac:dyDescent="0.2">
      <c r="B28" s="86"/>
      <c r="C28" s="28" t="s">
        <v>65</v>
      </c>
      <c r="D28" s="81">
        <v>7.76</v>
      </c>
      <c r="E28" s="80">
        <v>100</v>
      </c>
      <c r="F28" s="80">
        <v>5.88</v>
      </c>
      <c r="G28" s="74">
        <v>100</v>
      </c>
      <c r="H28" s="14"/>
      <c r="I28" s="14"/>
    </row>
    <row r="29" spans="2:9" x14ac:dyDescent="0.15">
      <c r="B29" s="126"/>
      <c r="C29" s="128"/>
      <c r="D29" s="14"/>
      <c r="E29" s="14"/>
      <c r="F29" s="14"/>
      <c r="G29" s="14"/>
      <c r="H29" s="14"/>
      <c r="I29" s="14"/>
    </row>
    <row r="30" spans="2:9" ht="14.25" thickBot="1" x14ac:dyDescent="0.2"/>
    <row r="31" spans="2:9" x14ac:dyDescent="0.15">
      <c r="B31" s="109" t="s">
        <v>74</v>
      </c>
      <c r="C31" s="98" t="s">
        <v>72</v>
      </c>
      <c r="D31" s="100" t="s">
        <v>73</v>
      </c>
      <c r="E31" s="83" t="s">
        <v>46</v>
      </c>
      <c r="F31" s="84"/>
      <c r="G31" s="84" t="s">
        <v>47</v>
      </c>
      <c r="H31" s="87"/>
    </row>
    <row r="32" spans="2:9" x14ac:dyDescent="0.15">
      <c r="B32" s="110"/>
      <c r="C32" s="99"/>
      <c r="D32" s="103"/>
      <c r="E32" s="20" t="s">
        <v>48</v>
      </c>
      <c r="F32" s="19" t="s">
        <v>49</v>
      </c>
      <c r="G32" s="19" t="s">
        <v>48</v>
      </c>
      <c r="H32" s="21" t="s">
        <v>49</v>
      </c>
    </row>
    <row r="33" spans="2:8" ht="13.5" customHeight="1" thickBot="1" x14ac:dyDescent="0.2">
      <c r="B33" s="111"/>
      <c r="C33" s="108"/>
      <c r="D33" s="101"/>
      <c r="E33" s="29" t="s">
        <v>44</v>
      </c>
      <c r="F33" s="24" t="s">
        <v>50</v>
      </c>
      <c r="G33" s="24" t="s">
        <v>44</v>
      </c>
      <c r="H33" s="25" t="s">
        <v>50</v>
      </c>
    </row>
    <row r="34" spans="2:8" ht="6.75" customHeight="1" thickBot="1" x14ac:dyDescent="0.2">
      <c r="B34" s="85" t="s">
        <v>71</v>
      </c>
      <c r="C34" s="98" t="s">
        <v>66</v>
      </c>
      <c r="D34" s="39"/>
      <c r="E34" s="30"/>
      <c r="F34" s="31"/>
      <c r="G34" s="31"/>
      <c r="H34" s="32"/>
    </row>
    <row r="35" spans="2:8" ht="6.75" customHeight="1" x14ac:dyDescent="0.15">
      <c r="B35" s="89"/>
      <c r="C35" s="99"/>
      <c r="D35" s="100">
        <v>1</v>
      </c>
      <c r="E35" s="83">
        <v>6.66</v>
      </c>
      <c r="F35" s="84">
        <v>95</v>
      </c>
      <c r="G35" s="84">
        <v>5.96</v>
      </c>
      <c r="H35" s="87">
        <v>99</v>
      </c>
    </row>
    <row r="36" spans="2:8" ht="6.75" customHeight="1" x14ac:dyDescent="0.15">
      <c r="B36" s="89"/>
      <c r="C36" s="99" t="s">
        <v>67</v>
      </c>
      <c r="D36" s="103"/>
      <c r="E36" s="105"/>
      <c r="F36" s="102"/>
      <c r="G36" s="102"/>
      <c r="H36" s="90"/>
    </row>
    <row r="37" spans="2:8" ht="6.75" customHeight="1" x14ac:dyDescent="0.15">
      <c r="B37" s="89"/>
      <c r="C37" s="99"/>
      <c r="D37" s="103">
        <v>2</v>
      </c>
      <c r="E37" s="105">
        <v>7.58</v>
      </c>
      <c r="F37" s="102">
        <v>100</v>
      </c>
      <c r="G37" s="102">
        <v>3.58</v>
      </c>
      <c r="H37" s="90">
        <v>100</v>
      </c>
    </row>
    <row r="38" spans="2:8" ht="6.75" customHeight="1" x14ac:dyDescent="0.15">
      <c r="B38" s="89"/>
      <c r="C38" s="99" t="s">
        <v>68</v>
      </c>
      <c r="D38" s="103"/>
      <c r="E38" s="105"/>
      <c r="F38" s="102"/>
      <c r="G38" s="102"/>
      <c r="H38" s="90"/>
    </row>
    <row r="39" spans="2:8" ht="6.75" customHeight="1" x14ac:dyDescent="0.15">
      <c r="B39" s="89"/>
      <c r="C39" s="99"/>
      <c r="D39" s="103">
        <v>3</v>
      </c>
      <c r="E39" s="105">
        <v>7.36</v>
      </c>
      <c r="F39" s="102">
        <v>100</v>
      </c>
      <c r="G39" s="102">
        <v>4.6500000000000004</v>
      </c>
      <c r="H39" s="90">
        <v>100</v>
      </c>
    </row>
    <row r="40" spans="2:8" ht="6.75" customHeight="1" x14ac:dyDescent="0.15">
      <c r="B40" s="89"/>
      <c r="C40" s="99" t="s">
        <v>69</v>
      </c>
      <c r="D40" s="103"/>
      <c r="E40" s="105"/>
      <c r="F40" s="102"/>
      <c r="G40" s="102"/>
      <c r="H40" s="90"/>
    </row>
    <row r="41" spans="2:8" ht="6.75" customHeight="1" x14ac:dyDescent="0.15">
      <c r="B41" s="89"/>
      <c r="C41" s="99"/>
      <c r="D41" s="103">
        <v>4</v>
      </c>
      <c r="E41" s="105">
        <v>6.98</v>
      </c>
      <c r="F41" s="102">
        <v>100</v>
      </c>
      <c r="G41" s="102">
        <v>5.69</v>
      </c>
      <c r="H41" s="90">
        <v>100</v>
      </c>
    </row>
    <row r="42" spans="2:8" ht="6.75" customHeight="1" thickBot="1" x14ac:dyDescent="0.2">
      <c r="B42" s="89"/>
      <c r="C42" s="99" t="s">
        <v>70</v>
      </c>
      <c r="D42" s="101"/>
      <c r="E42" s="107"/>
      <c r="F42" s="106"/>
      <c r="G42" s="106"/>
      <c r="H42" s="88"/>
    </row>
    <row r="43" spans="2:8" ht="6.75" customHeight="1" thickBot="1" x14ac:dyDescent="0.2">
      <c r="B43" s="86"/>
      <c r="C43" s="104"/>
      <c r="D43" s="40"/>
      <c r="E43" s="36"/>
      <c r="F43" s="37"/>
      <c r="G43" s="37"/>
      <c r="H43" s="38"/>
    </row>
    <row r="44" spans="2:8" ht="6.75" customHeight="1" thickBot="1" x14ac:dyDescent="0.2">
      <c r="B44" s="85" t="s">
        <v>34</v>
      </c>
      <c r="C44" s="98" t="s">
        <v>87</v>
      </c>
      <c r="D44" s="41"/>
      <c r="E44" s="33"/>
      <c r="F44" s="34"/>
      <c r="G44" s="34"/>
      <c r="H44" s="35"/>
    </row>
    <row r="45" spans="2:8" ht="6.75" customHeight="1" x14ac:dyDescent="0.15">
      <c r="B45" s="89"/>
      <c r="C45" s="99"/>
      <c r="D45" s="100">
        <v>1</v>
      </c>
      <c r="E45" s="83">
        <v>7.61</v>
      </c>
      <c r="F45" s="84">
        <v>100</v>
      </c>
      <c r="G45" s="84">
        <v>6.86</v>
      </c>
      <c r="H45" s="87">
        <v>100</v>
      </c>
    </row>
    <row r="46" spans="2:8" ht="6.75" customHeight="1" x14ac:dyDescent="0.15">
      <c r="B46" s="89"/>
      <c r="C46" s="99" t="s">
        <v>88</v>
      </c>
      <c r="D46" s="103"/>
      <c r="E46" s="105"/>
      <c r="F46" s="102"/>
      <c r="G46" s="102"/>
      <c r="H46" s="90"/>
    </row>
    <row r="47" spans="2:8" ht="6.75" customHeight="1" x14ac:dyDescent="0.15">
      <c r="B47" s="89"/>
      <c r="C47" s="99"/>
      <c r="D47" s="103">
        <v>2</v>
      </c>
      <c r="E47" s="105">
        <v>8.84</v>
      </c>
      <c r="F47" s="102">
        <v>100</v>
      </c>
      <c r="G47" s="102">
        <v>10.23</v>
      </c>
      <c r="H47" s="90">
        <v>100</v>
      </c>
    </row>
    <row r="48" spans="2:8" ht="6.75" customHeight="1" x14ac:dyDescent="0.15">
      <c r="B48" s="89"/>
      <c r="C48" s="99" t="s">
        <v>89</v>
      </c>
      <c r="D48" s="103"/>
      <c r="E48" s="105"/>
      <c r="F48" s="102"/>
      <c r="G48" s="102"/>
      <c r="H48" s="90"/>
    </row>
    <row r="49" spans="2:8" ht="6.75" customHeight="1" x14ac:dyDescent="0.15">
      <c r="B49" s="89"/>
      <c r="C49" s="99"/>
      <c r="D49" s="103">
        <v>3</v>
      </c>
      <c r="E49" s="105">
        <v>9.4499999999999993</v>
      </c>
      <c r="F49" s="102">
        <v>100</v>
      </c>
      <c r="G49" s="102">
        <v>9.84</v>
      </c>
      <c r="H49" s="90">
        <v>75</v>
      </c>
    </row>
    <row r="50" spans="2:8" ht="6.75" customHeight="1" x14ac:dyDescent="0.15">
      <c r="B50" s="89"/>
      <c r="C50" s="99" t="s">
        <v>90</v>
      </c>
      <c r="D50" s="103"/>
      <c r="E50" s="105"/>
      <c r="F50" s="102"/>
      <c r="G50" s="102"/>
      <c r="H50" s="90"/>
    </row>
    <row r="51" spans="2:8" ht="6.75" customHeight="1" x14ac:dyDescent="0.15">
      <c r="B51" s="89"/>
      <c r="C51" s="99"/>
      <c r="D51" s="103">
        <v>4</v>
      </c>
      <c r="E51" s="105">
        <v>7.76</v>
      </c>
      <c r="F51" s="102">
        <v>100</v>
      </c>
      <c r="G51" s="102">
        <v>5.88</v>
      </c>
      <c r="H51" s="90">
        <v>100</v>
      </c>
    </row>
    <row r="52" spans="2:8" ht="6.75" customHeight="1" thickBot="1" x14ac:dyDescent="0.2">
      <c r="B52" s="89"/>
      <c r="C52" s="99" t="s">
        <v>91</v>
      </c>
      <c r="D52" s="101"/>
      <c r="E52" s="107"/>
      <c r="F52" s="106"/>
      <c r="G52" s="106"/>
      <c r="H52" s="88"/>
    </row>
    <row r="53" spans="2:8" ht="6.75" customHeight="1" thickBot="1" x14ac:dyDescent="0.2">
      <c r="B53" s="86"/>
      <c r="C53" s="104"/>
      <c r="D53" s="40"/>
      <c r="E53" s="36"/>
      <c r="F53" s="37"/>
      <c r="G53" s="37"/>
      <c r="H53" s="38"/>
    </row>
  </sheetData>
  <mergeCells count="74">
    <mergeCell ref="B31:B33"/>
    <mergeCell ref="H9:J9"/>
    <mergeCell ref="K9:M9"/>
    <mergeCell ref="D9:G9"/>
    <mergeCell ref="B25:B28"/>
    <mergeCell ref="B21:B24"/>
    <mergeCell ref="F18:G18"/>
    <mergeCell ref="E14:E15"/>
    <mergeCell ref="E12:E13"/>
    <mergeCell ref="D18:E18"/>
    <mergeCell ref="B18:C20"/>
    <mergeCell ref="B9:C11"/>
    <mergeCell ref="B12:B13"/>
    <mergeCell ref="B14:B15"/>
    <mergeCell ref="E31:F31"/>
    <mergeCell ref="G31:H31"/>
    <mergeCell ref="D41:D42"/>
    <mergeCell ref="D39:D40"/>
    <mergeCell ref="D37:D38"/>
    <mergeCell ref="D35:D36"/>
    <mergeCell ref="C31:C33"/>
    <mergeCell ref="D31:D33"/>
    <mergeCell ref="C34:C35"/>
    <mergeCell ref="E37:E38"/>
    <mergeCell ref="H51:H52"/>
    <mergeCell ref="G51:G52"/>
    <mergeCell ref="F51:F52"/>
    <mergeCell ref="E51:E52"/>
    <mergeCell ref="H49:H50"/>
    <mergeCell ref="G49:G50"/>
    <mergeCell ref="F49:F50"/>
    <mergeCell ref="E49:E50"/>
    <mergeCell ref="H47:H48"/>
    <mergeCell ref="G47:G48"/>
    <mergeCell ref="F47:F48"/>
    <mergeCell ref="E47:E48"/>
    <mergeCell ref="H45:H46"/>
    <mergeCell ref="G45:G46"/>
    <mergeCell ref="E45:E46"/>
    <mergeCell ref="B44:B53"/>
    <mergeCell ref="B34:B43"/>
    <mergeCell ref="H35:H36"/>
    <mergeCell ref="G35:G36"/>
    <mergeCell ref="F35:F36"/>
    <mergeCell ref="E35:E36"/>
    <mergeCell ref="H41:H42"/>
    <mergeCell ref="G41:G42"/>
    <mergeCell ref="F41:F42"/>
    <mergeCell ref="E41:E42"/>
    <mergeCell ref="H39:H40"/>
    <mergeCell ref="G39:G40"/>
    <mergeCell ref="F39:F40"/>
    <mergeCell ref="E39:E40"/>
    <mergeCell ref="F37:F38"/>
    <mergeCell ref="H37:H38"/>
    <mergeCell ref="G37:G38"/>
    <mergeCell ref="C44:C45"/>
    <mergeCell ref="D45:D46"/>
    <mergeCell ref="C46:C47"/>
    <mergeCell ref="D47:D48"/>
    <mergeCell ref="C48:C49"/>
    <mergeCell ref="D49:D50"/>
    <mergeCell ref="C50:C51"/>
    <mergeCell ref="D51:D52"/>
    <mergeCell ref="C52:C53"/>
    <mergeCell ref="C42:C43"/>
    <mergeCell ref="C40:C41"/>
    <mergeCell ref="C38:C39"/>
    <mergeCell ref="C36:C37"/>
    <mergeCell ref="F45:F46"/>
    <mergeCell ref="I3:I4"/>
    <mergeCell ref="B3:B4"/>
    <mergeCell ref="C3:E3"/>
    <mergeCell ref="F3:H3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基礎材質</vt:lpstr>
      <vt:lpstr>縦圧縮</vt:lpstr>
      <vt:lpstr>表製作用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木材工学</dc:creator>
  <cp:lastModifiedBy>Sawata</cp:lastModifiedBy>
  <dcterms:created xsi:type="dcterms:W3CDTF">2014-11-04T05:53:16Z</dcterms:created>
  <dcterms:modified xsi:type="dcterms:W3CDTF">2014-12-18T01:23:08Z</dcterms:modified>
</cp:coreProperties>
</file>